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Home\Desktop\International Training of Trainers (2024)\08b Outputs Training Tools\"/>
    </mc:Choice>
  </mc:AlternateContent>
  <xr:revisionPtr revIDLastSave="0" documentId="13_ncr:1_{F0CD1F1C-4058-40E4-AB7A-8C1170147A7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" sheetId="1" r:id="rId1"/>
    <sheet name="B" sheetId="6" r:id="rId2"/>
    <sheet name="C" sheetId="2" r:id="rId3"/>
    <sheet name="D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4" i="1" l="1"/>
  <c r="F148" i="1"/>
  <c r="G149" i="1"/>
  <c r="G148" i="1"/>
  <c r="G146" i="1"/>
  <c r="F149" i="1"/>
  <c r="E149" i="1"/>
  <c r="E148" i="1"/>
  <c r="E147" i="1"/>
  <c r="D149" i="1"/>
  <c r="D148" i="1"/>
  <c r="D147" i="1"/>
  <c r="C149" i="1"/>
  <c r="C148" i="1"/>
  <c r="C147" i="1"/>
  <c r="G147" i="1"/>
  <c r="F147" i="1"/>
  <c r="F146" i="1"/>
  <c r="E146" i="1"/>
  <c r="D146" i="1"/>
  <c r="C146" i="1"/>
  <c r="G145" i="1"/>
  <c r="F145" i="1"/>
  <c r="E145" i="1"/>
  <c r="D145" i="1"/>
  <c r="C145" i="1"/>
  <c r="G135" i="1"/>
  <c r="F135" i="1"/>
  <c r="E135" i="1"/>
  <c r="D135" i="1"/>
  <c r="C135" i="1"/>
  <c r="G134" i="1"/>
  <c r="E134" i="1"/>
  <c r="D134" i="1"/>
  <c r="C134" i="1"/>
  <c r="G133" i="1"/>
  <c r="F133" i="1"/>
  <c r="E133" i="1"/>
  <c r="D133" i="1"/>
  <c r="C133" i="1"/>
  <c r="G132" i="1"/>
  <c r="F132" i="1"/>
  <c r="E132" i="1"/>
  <c r="D132" i="1"/>
  <c r="C132" i="1"/>
  <c r="G131" i="1"/>
  <c r="F131" i="1"/>
  <c r="E131" i="1"/>
  <c r="D131" i="1"/>
  <c r="C131" i="1"/>
  <c r="B156" i="1"/>
  <c r="B155" i="1"/>
  <c r="B154" i="1"/>
  <c r="B153" i="1"/>
  <c r="B152" i="1"/>
  <c r="G151" i="1"/>
  <c r="F151" i="1"/>
  <c r="E151" i="1"/>
  <c r="D151" i="1"/>
  <c r="C151" i="1"/>
  <c r="B151" i="1"/>
  <c r="B137" i="1"/>
  <c r="C137" i="1"/>
  <c r="D137" i="1"/>
  <c r="E137" i="1"/>
  <c r="F137" i="1"/>
  <c r="G137" i="1"/>
  <c r="B138" i="1"/>
  <c r="B139" i="1"/>
  <c r="B140" i="1"/>
  <c r="B141" i="1"/>
  <c r="B142" i="1"/>
  <c r="B170" i="1"/>
  <c r="G163" i="1"/>
  <c r="F163" i="1"/>
  <c r="E163" i="1"/>
  <c r="D163" i="1"/>
  <c r="C163" i="1"/>
  <c r="E90" i="2"/>
  <c r="J80" i="2"/>
  <c r="J81" i="2"/>
  <c r="J82" i="2"/>
  <c r="J83" i="2"/>
  <c r="J84" i="2"/>
  <c r="J85" i="2"/>
  <c r="J86" i="2"/>
  <c r="J87" i="2"/>
  <c r="J88" i="2"/>
  <c r="J79" i="2"/>
  <c r="F74" i="2"/>
  <c r="E74" i="2"/>
  <c r="D74" i="2"/>
  <c r="C74" i="2"/>
  <c r="B74" i="2"/>
  <c r="J72" i="2"/>
  <c r="J71" i="2"/>
  <c r="J70" i="2"/>
  <c r="J69" i="2"/>
  <c r="J68" i="2"/>
  <c r="J67" i="2"/>
  <c r="J66" i="2"/>
  <c r="J65" i="2"/>
  <c r="J64" i="2"/>
  <c r="J63" i="2"/>
  <c r="F59" i="2"/>
  <c r="E59" i="2"/>
  <c r="D59" i="2"/>
  <c r="C59" i="2"/>
  <c r="B59" i="2"/>
  <c r="J57" i="2"/>
  <c r="J56" i="2"/>
  <c r="J55" i="2"/>
  <c r="J54" i="2"/>
  <c r="J53" i="2"/>
  <c r="J52" i="2"/>
  <c r="J51" i="2"/>
  <c r="J50" i="2"/>
  <c r="J49" i="2"/>
  <c r="J48" i="2"/>
  <c r="E109" i="6"/>
  <c r="H163" i="1" l="1"/>
  <c r="E170" i="1" s="1"/>
  <c r="H149" i="1"/>
  <c r="D156" i="1" s="1"/>
  <c r="H147" i="1"/>
  <c r="F154" i="1" s="1"/>
  <c r="H146" i="1"/>
  <c r="E153" i="1" s="1"/>
  <c r="H145" i="1"/>
  <c r="D152" i="1" s="1"/>
  <c r="H148" i="1"/>
  <c r="G155" i="1" s="1"/>
  <c r="H135" i="1"/>
  <c r="G142" i="1" s="1"/>
  <c r="H134" i="1"/>
  <c r="C141" i="1" s="1"/>
  <c r="H133" i="1"/>
  <c r="E140" i="1" s="1"/>
  <c r="H131" i="1"/>
  <c r="F138" i="1" s="1"/>
  <c r="H132" i="1"/>
  <c r="J74" i="2"/>
  <c r="J59" i="2"/>
  <c r="G170" i="1" l="1"/>
  <c r="F142" i="1"/>
  <c r="C154" i="1"/>
  <c r="D170" i="1"/>
  <c r="E142" i="1"/>
  <c r="D142" i="1"/>
  <c r="C142" i="1"/>
  <c r="G154" i="1"/>
  <c r="F153" i="1"/>
  <c r="F170" i="1"/>
  <c r="C172" i="1" s="1"/>
  <c r="G138" i="1"/>
  <c r="F140" i="1"/>
  <c r="C170" i="1"/>
  <c r="C156" i="1"/>
  <c r="C138" i="1"/>
  <c r="E156" i="1"/>
  <c r="E138" i="1"/>
  <c r="F156" i="1"/>
  <c r="G156" i="1"/>
  <c r="D138" i="1"/>
  <c r="G140" i="1"/>
  <c r="C140" i="1"/>
  <c r="D140" i="1"/>
  <c r="E141" i="1"/>
  <c r="G141" i="1"/>
  <c r="D141" i="1"/>
  <c r="F141" i="1"/>
  <c r="G153" i="1"/>
  <c r="G152" i="1"/>
  <c r="F152" i="1"/>
  <c r="C152" i="1"/>
  <c r="E152" i="1"/>
  <c r="D154" i="1"/>
  <c r="E154" i="1"/>
  <c r="C155" i="1"/>
  <c r="F155" i="1"/>
  <c r="C153" i="1"/>
  <c r="D153" i="1"/>
  <c r="E155" i="1"/>
  <c r="D155" i="1"/>
  <c r="D139" i="1"/>
  <c r="F139" i="1"/>
  <c r="E139" i="1"/>
  <c r="G139" i="1"/>
  <c r="C139" i="1"/>
  <c r="D15" i="6"/>
  <c r="E35" i="6" s="1"/>
  <c r="E15" i="6"/>
  <c r="F35" i="6" s="1"/>
  <c r="F15" i="6"/>
  <c r="G35" i="6" s="1"/>
  <c r="G15" i="6"/>
  <c r="H35" i="6" s="1"/>
  <c r="C15" i="6"/>
  <c r="D35" i="6" s="1"/>
  <c r="D18" i="6"/>
  <c r="E18" i="6"/>
  <c r="F18" i="6"/>
  <c r="G18" i="6"/>
  <c r="D19" i="6"/>
  <c r="E19" i="6"/>
  <c r="F19" i="6"/>
  <c r="G19" i="6"/>
  <c r="D20" i="6"/>
  <c r="E20" i="6"/>
  <c r="F20" i="6"/>
  <c r="G20" i="6"/>
  <c r="D21" i="6"/>
  <c r="E21" i="6"/>
  <c r="F21" i="6"/>
  <c r="G21" i="6"/>
  <c r="D22" i="6"/>
  <c r="E22" i="6"/>
  <c r="F22" i="6"/>
  <c r="G22" i="6"/>
  <c r="C22" i="6"/>
  <c r="C21" i="6"/>
  <c r="C20" i="6"/>
  <c r="C19" i="6"/>
  <c r="C18" i="6"/>
  <c r="C13" i="6"/>
  <c r="D13" i="6"/>
  <c r="E13" i="6"/>
  <c r="F13" i="6"/>
  <c r="B13" i="6"/>
  <c r="G4" i="6"/>
  <c r="G5" i="6"/>
  <c r="G6" i="6"/>
  <c r="G7" i="6"/>
  <c r="G8" i="6"/>
  <c r="G9" i="6"/>
  <c r="G10" i="6"/>
  <c r="G11" i="6"/>
  <c r="G12" i="6"/>
  <c r="G3" i="6"/>
  <c r="D23" i="6"/>
  <c r="H170" i="1" l="1"/>
  <c r="H142" i="1"/>
  <c r="H154" i="1"/>
  <c r="H140" i="1"/>
  <c r="H156" i="1"/>
  <c r="H138" i="1"/>
  <c r="H141" i="1"/>
  <c r="H153" i="1"/>
  <c r="H152" i="1"/>
  <c r="H155" i="1"/>
  <c r="H139" i="1"/>
  <c r="G13" i="6"/>
  <c r="E23" i="6"/>
  <c r="F40" i="6" s="1"/>
  <c r="G23" i="6"/>
  <c r="H38" i="6" s="1"/>
  <c r="F23" i="6"/>
  <c r="G39" i="6" s="1"/>
  <c r="C23" i="6"/>
  <c r="D38" i="6" s="1"/>
  <c r="C25" i="6"/>
  <c r="E38" i="6"/>
  <c r="E39" i="6"/>
  <c r="E36" i="6"/>
  <c r="D107" i="6" s="1"/>
  <c r="D109" i="6" s="1"/>
  <c r="F39" i="6"/>
  <c r="E40" i="6"/>
  <c r="F38" i="6"/>
  <c r="F36" i="6"/>
  <c r="E37" i="6"/>
  <c r="F37" i="6" l="1"/>
  <c r="D25" i="6"/>
  <c r="D37" i="6"/>
  <c r="D40" i="6"/>
  <c r="G37" i="6"/>
  <c r="H40" i="6"/>
  <c r="G36" i="6"/>
  <c r="F25" i="6"/>
  <c r="H37" i="6"/>
  <c r="H36" i="6"/>
  <c r="H39" i="6"/>
  <c r="G40" i="6"/>
  <c r="E41" i="6"/>
  <c r="D39" i="6"/>
  <c r="B25" i="6"/>
  <c r="G38" i="6"/>
  <c r="E25" i="6"/>
  <c r="D36" i="6"/>
  <c r="C107" i="6" s="1"/>
  <c r="C109" i="6" s="1"/>
  <c r="F41" i="6"/>
  <c r="B63" i="4"/>
  <c r="B64" i="4"/>
  <c r="B65" i="4"/>
  <c r="B66" i="4"/>
  <c r="B67" i="4"/>
  <c r="B62" i="4"/>
  <c r="A104" i="4"/>
  <c r="B104" i="4"/>
  <c r="A105" i="4"/>
  <c r="B105" i="4"/>
  <c r="A106" i="4"/>
  <c r="B106" i="4"/>
  <c r="A107" i="4"/>
  <c r="B107" i="4"/>
  <c r="A108" i="4"/>
  <c r="B108" i="4"/>
  <c r="B103" i="4"/>
  <c r="A103" i="4"/>
  <c r="A96" i="4"/>
  <c r="A97" i="4"/>
  <c r="A98" i="4"/>
  <c r="A99" i="4"/>
  <c r="A100" i="4"/>
  <c r="A95" i="4"/>
  <c r="B96" i="4"/>
  <c r="B97" i="4"/>
  <c r="B98" i="4"/>
  <c r="B99" i="4"/>
  <c r="B100" i="4"/>
  <c r="B95" i="4"/>
  <c r="G91" i="4"/>
  <c r="F91" i="4"/>
  <c r="E91" i="4"/>
  <c r="D91" i="4"/>
  <c r="C91" i="4"/>
  <c r="B91" i="4"/>
  <c r="A91" i="4"/>
  <c r="G90" i="4"/>
  <c r="F90" i="4"/>
  <c r="E90" i="4"/>
  <c r="D90" i="4"/>
  <c r="C90" i="4"/>
  <c r="B90" i="4"/>
  <c r="A90" i="4"/>
  <c r="G89" i="4"/>
  <c r="F89" i="4"/>
  <c r="E89" i="4"/>
  <c r="D89" i="4"/>
  <c r="C89" i="4"/>
  <c r="B89" i="4"/>
  <c r="A89" i="4"/>
  <c r="G88" i="4"/>
  <c r="F88" i="4"/>
  <c r="E88" i="4"/>
  <c r="D88" i="4"/>
  <c r="C88" i="4"/>
  <c r="B88" i="4"/>
  <c r="A88" i="4"/>
  <c r="G87" i="4"/>
  <c r="F87" i="4"/>
  <c r="E87" i="4"/>
  <c r="D87" i="4"/>
  <c r="C87" i="4"/>
  <c r="B87" i="4"/>
  <c r="A87" i="4"/>
  <c r="G86" i="4"/>
  <c r="F86" i="4"/>
  <c r="E86" i="4"/>
  <c r="D86" i="4"/>
  <c r="C86" i="4"/>
  <c r="B86" i="4"/>
  <c r="A86" i="4"/>
  <c r="L82" i="4"/>
  <c r="K82" i="4"/>
  <c r="J82" i="4"/>
  <c r="I82" i="4"/>
  <c r="H82" i="4"/>
  <c r="G82" i="4"/>
  <c r="F82" i="4"/>
  <c r="E82" i="4"/>
  <c r="D82" i="4"/>
  <c r="C82" i="4"/>
  <c r="M81" i="4"/>
  <c r="D108" i="4" s="1"/>
  <c r="M80" i="4"/>
  <c r="D107" i="4" s="1"/>
  <c r="M79" i="4"/>
  <c r="D106" i="4" s="1"/>
  <c r="M78" i="4"/>
  <c r="D105" i="4" s="1"/>
  <c r="M77" i="4"/>
  <c r="D104" i="4" s="1"/>
  <c r="M76" i="4"/>
  <c r="D103" i="4" s="1"/>
  <c r="G67" i="4"/>
  <c r="F67" i="4"/>
  <c r="E67" i="4"/>
  <c r="D67" i="4"/>
  <c r="C67" i="4"/>
  <c r="A67" i="4"/>
  <c r="G66" i="4"/>
  <c r="F66" i="4"/>
  <c r="E66" i="4"/>
  <c r="D66" i="4"/>
  <c r="C66" i="4"/>
  <c r="A66" i="4"/>
  <c r="G65" i="4"/>
  <c r="F65" i="4"/>
  <c r="E65" i="4"/>
  <c r="D65" i="4"/>
  <c r="C65" i="4"/>
  <c r="A65" i="4"/>
  <c r="G64" i="4"/>
  <c r="F64" i="4"/>
  <c r="E64" i="4"/>
  <c r="D64" i="4"/>
  <c r="C64" i="4"/>
  <c r="A64" i="4"/>
  <c r="G63" i="4"/>
  <c r="F63" i="4"/>
  <c r="E63" i="4"/>
  <c r="D63" i="4"/>
  <c r="C63" i="4"/>
  <c r="A63" i="4"/>
  <c r="G62" i="4"/>
  <c r="F62" i="4"/>
  <c r="E62" i="4"/>
  <c r="D62" i="4"/>
  <c r="C62" i="4"/>
  <c r="A62" i="4"/>
  <c r="L58" i="4"/>
  <c r="K58" i="4"/>
  <c r="J58" i="4"/>
  <c r="I58" i="4"/>
  <c r="H58" i="4"/>
  <c r="G58" i="4"/>
  <c r="F58" i="4"/>
  <c r="E58" i="4"/>
  <c r="D58" i="4"/>
  <c r="C58" i="4"/>
  <c r="M57" i="4"/>
  <c r="D100" i="4" s="1"/>
  <c r="M56" i="4"/>
  <c r="D99" i="4" s="1"/>
  <c r="M55" i="4"/>
  <c r="D98" i="4" s="1"/>
  <c r="M54" i="4"/>
  <c r="D97" i="4" s="1"/>
  <c r="M53" i="4"/>
  <c r="D96" i="4" s="1"/>
  <c r="M52" i="4"/>
  <c r="D95" i="4" s="1"/>
  <c r="G44" i="4"/>
  <c r="F44" i="4"/>
  <c r="E44" i="4"/>
  <c r="D44" i="4"/>
  <c r="C44" i="4"/>
  <c r="B44" i="4"/>
  <c r="A44" i="4"/>
  <c r="G43" i="4"/>
  <c r="F43" i="4"/>
  <c r="E43" i="4"/>
  <c r="D43" i="4"/>
  <c r="C43" i="4"/>
  <c r="B43" i="4"/>
  <c r="A43" i="4"/>
  <c r="G42" i="4"/>
  <c r="F42" i="4"/>
  <c r="E42" i="4"/>
  <c r="D42" i="4"/>
  <c r="C42" i="4"/>
  <c r="B42" i="4"/>
  <c r="A42" i="4"/>
  <c r="G41" i="4"/>
  <c r="F41" i="4"/>
  <c r="E41" i="4"/>
  <c r="D41" i="4"/>
  <c r="C41" i="4"/>
  <c r="B41" i="4"/>
  <c r="A41" i="4"/>
  <c r="G40" i="4"/>
  <c r="F40" i="4"/>
  <c r="E40" i="4"/>
  <c r="D40" i="4"/>
  <c r="C40" i="4"/>
  <c r="B40" i="4"/>
  <c r="A40" i="4"/>
  <c r="G39" i="4"/>
  <c r="F39" i="4"/>
  <c r="E39" i="4"/>
  <c r="D39" i="4"/>
  <c r="C39" i="4"/>
  <c r="B39" i="4"/>
  <c r="A39" i="4"/>
  <c r="L34" i="4"/>
  <c r="K34" i="4"/>
  <c r="J34" i="4"/>
  <c r="I34" i="4"/>
  <c r="H34" i="4"/>
  <c r="G34" i="4"/>
  <c r="F34" i="4"/>
  <c r="E34" i="4"/>
  <c r="D34" i="4"/>
  <c r="C34" i="4"/>
  <c r="M33" i="4"/>
  <c r="C108" i="4" s="1"/>
  <c r="M32" i="4"/>
  <c r="C107" i="4" s="1"/>
  <c r="M31" i="4"/>
  <c r="C106" i="4" s="1"/>
  <c r="M30" i="4"/>
  <c r="C105" i="4" s="1"/>
  <c r="M29" i="4"/>
  <c r="C104" i="4" s="1"/>
  <c r="M28" i="4"/>
  <c r="C103" i="4" s="1"/>
  <c r="A18" i="4"/>
  <c r="B18" i="4"/>
  <c r="A19" i="4"/>
  <c r="B19" i="4"/>
  <c r="A20" i="4"/>
  <c r="B20" i="4"/>
  <c r="A21" i="4"/>
  <c r="B21" i="4"/>
  <c r="A22" i="4"/>
  <c r="B22" i="4"/>
  <c r="B17" i="4"/>
  <c r="A17" i="4"/>
  <c r="C13" i="4"/>
  <c r="C18" i="4"/>
  <c r="D18" i="4"/>
  <c r="E18" i="4"/>
  <c r="F18" i="4"/>
  <c r="G18" i="4"/>
  <c r="C19" i="4"/>
  <c r="D19" i="4"/>
  <c r="E19" i="4"/>
  <c r="F19" i="4"/>
  <c r="G19" i="4"/>
  <c r="C20" i="4"/>
  <c r="D20" i="4"/>
  <c r="E20" i="4"/>
  <c r="F20" i="4"/>
  <c r="G20" i="4"/>
  <c r="C21" i="4"/>
  <c r="D21" i="4"/>
  <c r="E21" i="4"/>
  <c r="F21" i="4"/>
  <c r="G21" i="4"/>
  <c r="C22" i="4"/>
  <c r="D22" i="4"/>
  <c r="E22" i="4"/>
  <c r="F22" i="4"/>
  <c r="G22" i="4"/>
  <c r="G17" i="4"/>
  <c r="F17" i="4"/>
  <c r="E17" i="4"/>
  <c r="D17" i="4"/>
  <c r="C17" i="4"/>
  <c r="D13" i="4"/>
  <c r="E13" i="4"/>
  <c r="F13" i="4"/>
  <c r="G13" i="4"/>
  <c r="H13" i="4"/>
  <c r="I13" i="4"/>
  <c r="J13" i="4"/>
  <c r="K13" i="4"/>
  <c r="L13" i="4"/>
  <c r="M12" i="4"/>
  <c r="C100" i="4" s="1"/>
  <c r="M11" i="4"/>
  <c r="C99" i="4" s="1"/>
  <c r="M10" i="4"/>
  <c r="M9" i="4"/>
  <c r="C97" i="4" s="1"/>
  <c r="M8" i="4"/>
  <c r="C96" i="4" s="1"/>
  <c r="M7" i="4"/>
  <c r="C95" i="4" s="1"/>
  <c r="H41" i="6" l="1"/>
  <c r="D41" i="6"/>
  <c r="G41" i="6"/>
  <c r="G25" i="6"/>
  <c r="E103" i="4"/>
  <c r="E104" i="4"/>
  <c r="E105" i="4"/>
  <c r="E106" i="4"/>
  <c r="E108" i="4"/>
  <c r="E99" i="4"/>
  <c r="E100" i="4"/>
  <c r="E95" i="4"/>
  <c r="E96" i="4"/>
  <c r="E97" i="4"/>
  <c r="E107" i="4"/>
  <c r="C98" i="4"/>
  <c r="E98" i="4" s="1"/>
  <c r="H86" i="4"/>
  <c r="M86" i="4" s="1"/>
  <c r="H90" i="4"/>
  <c r="M90" i="4" s="1"/>
  <c r="M82" i="4"/>
  <c r="H88" i="4"/>
  <c r="M88" i="4" s="1"/>
  <c r="F92" i="4"/>
  <c r="M58" i="4"/>
  <c r="C68" i="4"/>
  <c r="G68" i="4"/>
  <c r="G92" i="4"/>
  <c r="E68" i="4"/>
  <c r="H87" i="4"/>
  <c r="K87" i="4" s="1"/>
  <c r="H89" i="4"/>
  <c r="K89" i="4" s="1"/>
  <c r="H91" i="4"/>
  <c r="K91" i="4" s="1"/>
  <c r="D92" i="4"/>
  <c r="H65" i="4"/>
  <c r="L65" i="4" s="1"/>
  <c r="D68" i="4"/>
  <c r="H39" i="4"/>
  <c r="M39" i="4" s="1"/>
  <c r="H43" i="4"/>
  <c r="M43" i="4" s="1"/>
  <c r="H62" i="4"/>
  <c r="I62" i="4" s="1"/>
  <c r="H64" i="4"/>
  <c r="L64" i="4" s="1"/>
  <c r="H66" i="4"/>
  <c r="K66" i="4" s="1"/>
  <c r="F68" i="4"/>
  <c r="E92" i="4"/>
  <c r="H63" i="4"/>
  <c r="N63" i="4" s="1"/>
  <c r="H67" i="4"/>
  <c r="L67" i="4" s="1"/>
  <c r="C92" i="4"/>
  <c r="M34" i="4"/>
  <c r="H41" i="4"/>
  <c r="M41" i="4" s="1"/>
  <c r="F45" i="4"/>
  <c r="H40" i="4"/>
  <c r="K40" i="4" s="1"/>
  <c r="H42" i="4"/>
  <c r="K42" i="4" s="1"/>
  <c r="H44" i="4"/>
  <c r="K44" i="4" s="1"/>
  <c r="D45" i="4"/>
  <c r="C45" i="4"/>
  <c r="E45" i="4"/>
  <c r="G45" i="4"/>
  <c r="M13" i="4"/>
  <c r="F23" i="4"/>
  <c r="G23" i="4"/>
  <c r="C23" i="4"/>
  <c r="D23" i="4"/>
  <c r="E23" i="4"/>
  <c r="H21" i="4"/>
  <c r="K21" i="4" s="1"/>
  <c r="H17" i="4"/>
  <c r="K17" i="4" s="1"/>
  <c r="H19" i="4"/>
  <c r="H18" i="4"/>
  <c r="H22" i="4"/>
  <c r="J22" i="4" s="1"/>
  <c r="H20" i="4"/>
  <c r="L20" i="4" s="1"/>
  <c r="L90" i="4" l="1"/>
  <c r="K86" i="4"/>
  <c r="L86" i="4"/>
  <c r="N86" i="4"/>
  <c r="J86" i="4"/>
  <c r="I86" i="4"/>
  <c r="N90" i="4"/>
  <c r="N43" i="4"/>
  <c r="K90" i="4"/>
  <c r="I90" i="4"/>
  <c r="J90" i="4"/>
  <c r="N88" i="4"/>
  <c r="J88" i="4"/>
  <c r="J39" i="4"/>
  <c r="J43" i="4"/>
  <c r="K43" i="4"/>
  <c r="I40" i="4"/>
  <c r="I43" i="4"/>
  <c r="L43" i="4"/>
  <c r="I39" i="4"/>
  <c r="I41" i="4"/>
  <c r="L66" i="4"/>
  <c r="I66" i="4"/>
  <c r="L39" i="4"/>
  <c r="K39" i="4"/>
  <c r="N39" i="4"/>
  <c r="N89" i="4"/>
  <c r="I88" i="4"/>
  <c r="I89" i="4"/>
  <c r="K88" i="4"/>
  <c r="L88" i="4"/>
  <c r="I65" i="4"/>
  <c r="J65" i="4"/>
  <c r="H68" i="4"/>
  <c r="I68" i="4" s="1"/>
  <c r="M65" i="4"/>
  <c r="M66" i="4"/>
  <c r="N91" i="4"/>
  <c r="N87" i="4"/>
  <c r="L63" i="4"/>
  <c r="M63" i="4"/>
  <c r="I87" i="4"/>
  <c r="N62" i="4"/>
  <c r="J62" i="4"/>
  <c r="K62" i="4"/>
  <c r="I63" i="4"/>
  <c r="J91" i="4"/>
  <c r="J87" i="4"/>
  <c r="M64" i="4"/>
  <c r="K64" i="4"/>
  <c r="L62" i="4"/>
  <c r="M87" i="4"/>
  <c r="L87" i="4"/>
  <c r="J63" i="4"/>
  <c r="J41" i="4"/>
  <c r="K41" i="4"/>
  <c r="N41" i="4"/>
  <c r="H92" i="4"/>
  <c r="I92" i="4" s="1"/>
  <c r="L89" i="4"/>
  <c r="J89" i="4"/>
  <c r="M62" i="4"/>
  <c r="M91" i="4"/>
  <c r="L91" i="4"/>
  <c r="K65" i="4"/>
  <c r="N64" i="4"/>
  <c r="J64" i="4"/>
  <c r="I91" i="4"/>
  <c r="J66" i="4"/>
  <c r="N66" i="4"/>
  <c r="I67" i="4"/>
  <c r="N65" i="4"/>
  <c r="N67" i="4"/>
  <c r="M67" i="4"/>
  <c r="K67" i="4"/>
  <c r="K63" i="4"/>
  <c r="J67" i="4"/>
  <c r="M89" i="4"/>
  <c r="I64" i="4"/>
  <c r="L41" i="4"/>
  <c r="L42" i="4"/>
  <c r="M42" i="4"/>
  <c r="I44" i="4"/>
  <c r="J42" i="4"/>
  <c r="N42" i="4"/>
  <c r="J44" i="4"/>
  <c r="J40" i="4"/>
  <c r="M44" i="4"/>
  <c r="H45" i="4"/>
  <c r="I45" i="4" s="1"/>
  <c r="L44" i="4"/>
  <c r="I42" i="4"/>
  <c r="N44" i="4"/>
  <c r="N40" i="4"/>
  <c r="M40" i="4"/>
  <c r="L40" i="4"/>
  <c r="I18" i="4"/>
  <c r="K18" i="4"/>
  <c r="L18" i="4"/>
  <c r="L17" i="4"/>
  <c r="I20" i="4"/>
  <c r="M20" i="4"/>
  <c r="N20" i="4"/>
  <c r="J20" i="4"/>
  <c r="I19" i="4"/>
  <c r="J19" i="4"/>
  <c r="N19" i="4"/>
  <c r="K19" i="4"/>
  <c r="J18" i="4"/>
  <c r="M18" i="4"/>
  <c r="L19" i="4"/>
  <c r="I21" i="4"/>
  <c r="L21" i="4"/>
  <c r="M21" i="4"/>
  <c r="N18" i="4"/>
  <c r="J21" i="4"/>
  <c r="K20" i="4"/>
  <c r="I17" i="4"/>
  <c r="N17" i="4"/>
  <c r="J17" i="4"/>
  <c r="M17" i="4"/>
  <c r="I22" i="4"/>
  <c r="K22" i="4"/>
  <c r="L22" i="4"/>
  <c r="M19" i="4"/>
  <c r="N22" i="4"/>
  <c r="N21" i="4"/>
  <c r="M22" i="4"/>
  <c r="H23" i="4"/>
  <c r="I23" i="4" s="1"/>
  <c r="K92" i="4" l="1"/>
  <c r="N45" i="4"/>
  <c r="K45" i="4"/>
  <c r="N92" i="4"/>
  <c r="J45" i="4"/>
  <c r="L68" i="4"/>
  <c r="L92" i="4"/>
  <c r="J92" i="4"/>
  <c r="K68" i="4"/>
  <c r="M92" i="4"/>
  <c r="J68" i="4"/>
  <c r="N68" i="4"/>
  <c r="M68" i="4"/>
  <c r="L45" i="4"/>
  <c r="M45" i="4"/>
  <c r="K23" i="4"/>
  <c r="M23" i="4"/>
  <c r="J23" i="4"/>
  <c r="L23" i="4"/>
  <c r="N23" i="4"/>
  <c r="G181" i="1" l="1"/>
  <c r="F181" i="1"/>
  <c r="E181" i="1"/>
  <c r="D181" i="1"/>
  <c r="C181" i="1"/>
  <c r="C180" i="1"/>
  <c r="C179" i="1"/>
  <c r="D178" i="1"/>
  <c r="C178" i="1"/>
  <c r="J94" i="2"/>
  <c r="B186" i="1"/>
  <c r="B187" i="1"/>
  <c r="B188" i="1"/>
  <c r="B185" i="1"/>
  <c r="D166" i="1"/>
  <c r="E166" i="1"/>
  <c r="F166" i="1"/>
  <c r="G166" i="1"/>
  <c r="C166" i="1"/>
  <c r="B168" i="1"/>
  <c r="B169" i="1"/>
  <c r="B167" i="1"/>
  <c r="G162" i="1"/>
  <c r="F162" i="1"/>
  <c r="E162" i="1"/>
  <c r="D162" i="1"/>
  <c r="C162" i="1"/>
  <c r="G161" i="1"/>
  <c r="F161" i="1"/>
  <c r="E161" i="1"/>
  <c r="D161" i="1"/>
  <c r="C161" i="1"/>
  <c r="G160" i="1"/>
  <c r="F160" i="1"/>
  <c r="E160" i="1"/>
  <c r="D160" i="1"/>
  <c r="C160" i="1"/>
  <c r="D90" i="2"/>
  <c r="C90" i="2"/>
  <c r="B90" i="2"/>
  <c r="C32" i="2"/>
  <c r="D32" i="2"/>
  <c r="E32" i="2"/>
  <c r="F32" i="2"/>
  <c r="B32" i="2"/>
  <c r="D95" i="1"/>
  <c r="E95" i="1"/>
  <c r="F95" i="1"/>
  <c r="G95" i="1"/>
  <c r="C95" i="1"/>
  <c r="B80" i="1"/>
  <c r="B88" i="1" s="1"/>
  <c r="B95" i="1" s="1"/>
  <c r="D80" i="1"/>
  <c r="E80" i="1"/>
  <c r="F80" i="1"/>
  <c r="G80" i="1"/>
  <c r="C80" i="1"/>
  <c r="J19" i="2"/>
  <c r="J21" i="2"/>
  <c r="C14" i="2"/>
  <c r="D14" i="2"/>
  <c r="E14" i="2"/>
  <c r="F14" i="2"/>
  <c r="G14" i="2"/>
  <c r="H14" i="2"/>
  <c r="B14" i="2"/>
  <c r="A18" i="2"/>
  <c r="A32" i="2" s="1"/>
  <c r="A17" i="2"/>
  <c r="J18" i="2"/>
  <c r="J32" i="2" s="1"/>
  <c r="B79" i="1"/>
  <c r="B94" i="1" s="1"/>
  <c r="B165" i="1" s="1"/>
  <c r="D70" i="1"/>
  <c r="D175" i="1" s="1"/>
  <c r="B40" i="1"/>
  <c r="D40" i="1"/>
  <c r="E40" i="1"/>
  <c r="F40" i="1"/>
  <c r="G40" i="1"/>
  <c r="C40" i="1"/>
  <c r="B105" i="2"/>
  <c r="B82" i="1"/>
  <c r="B90" i="1" s="1"/>
  <c r="B97" i="1" s="1"/>
  <c r="B105" i="1" s="1"/>
  <c r="B83" i="1"/>
  <c r="B91" i="1" s="1"/>
  <c r="B98" i="1" s="1"/>
  <c r="B106" i="1" s="1"/>
  <c r="B84" i="1"/>
  <c r="B92" i="1" s="1"/>
  <c r="B99" i="1" s="1"/>
  <c r="B107" i="1" s="1"/>
  <c r="B85" i="1"/>
  <c r="B93" i="1" s="1"/>
  <c r="B100" i="1" s="1"/>
  <c r="B108" i="1" s="1"/>
  <c r="B81" i="1"/>
  <c r="B89" i="1" s="1"/>
  <c r="B96" i="1" s="1"/>
  <c r="B104" i="1" s="1"/>
  <c r="B42" i="1"/>
  <c r="B43" i="1"/>
  <c r="B44" i="1"/>
  <c r="B45" i="1"/>
  <c r="B46" i="1"/>
  <c r="B47" i="1"/>
  <c r="B41" i="1"/>
  <c r="J33" i="2"/>
  <c r="J27" i="2"/>
  <c r="J20" i="2"/>
  <c r="J22" i="2"/>
  <c r="J23" i="2"/>
  <c r="J24" i="2"/>
  <c r="J25" i="2"/>
  <c r="J26" i="2"/>
  <c r="J28" i="2"/>
  <c r="J34" i="2"/>
  <c r="J35" i="2"/>
  <c r="J36" i="2"/>
  <c r="J37" i="2"/>
  <c r="J38" i="2"/>
  <c r="J39" i="2"/>
  <c r="J40" i="2"/>
  <c r="J41" i="2"/>
  <c r="J42" i="2"/>
  <c r="J95" i="2"/>
  <c r="J96" i="2"/>
  <c r="J97" i="2"/>
  <c r="J98" i="2"/>
  <c r="J99" i="2"/>
  <c r="J100" i="2"/>
  <c r="J101" i="2"/>
  <c r="J102" i="2"/>
  <c r="J103" i="2"/>
  <c r="J4" i="2"/>
  <c r="J5" i="2"/>
  <c r="J6" i="2"/>
  <c r="J7" i="2"/>
  <c r="J8" i="2"/>
  <c r="J9" i="2"/>
  <c r="J10" i="2"/>
  <c r="J11" i="2"/>
  <c r="J12" i="2"/>
  <c r="J13" i="2"/>
  <c r="D179" i="1"/>
  <c r="D180" i="1"/>
  <c r="E178" i="1"/>
  <c r="E179" i="1"/>
  <c r="E180" i="1"/>
  <c r="F178" i="1"/>
  <c r="F179" i="1"/>
  <c r="F180" i="1"/>
  <c r="G178" i="1"/>
  <c r="G179" i="1"/>
  <c r="G180" i="1"/>
  <c r="E105" i="2"/>
  <c r="D105" i="2"/>
  <c r="C105" i="2"/>
  <c r="C89" i="1"/>
  <c r="C90" i="1"/>
  <c r="C91" i="1"/>
  <c r="C92" i="1"/>
  <c r="C93" i="1"/>
  <c r="D89" i="1"/>
  <c r="D90" i="1"/>
  <c r="D91" i="1"/>
  <c r="D92" i="1"/>
  <c r="D93" i="1"/>
  <c r="E89" i="1"/>
  <c r="E90" i="1"/>
  <c r="E91" i="1"/>
  <c r="E92" i="1"/>
  <c r="E93" i="1"/>
  <c r="F89" i="1"/>
  <c r="F90" i="1"/>
  <c r="F91" i="1"/>
  <c r="F92" i="1"/>
  <c r="F93" i="1"/>
  <c r="G89" i="1"/>
  <c r="G90" i="1"/>
  <c r="G91" i="1"/>
  <c r="G92" i="1"/>
  <c r="G93" i="1"/>
  <c r="C73" i="1"/>
  <c r="C74" i="1"/>
  <c r="C75" i="1"/>
  <c r="C76" i="1"/>
  <c r="C77" i="1"/>
  <c r="D73" i="1"/>
  <c r="D74" i="1"/>
  <c r="D75" i="1"/>
  <c r="D76" i="1"/>
  <c r="D77" i="1"/>
  <c r="E73" i="1"/>
  <c r="E74" i="1"/>
  <c r="E75" i="1"/>
  <c r="E76" i="1"/>
  <c r="E77" i="1"/>
  <c r="F73" i="1"/>
  <c r="F74" i="1"/>
  <c r="F75" i="1"/>
  <c r="F76" i="1"/>
  <c r="F77" i="1"/>
  <c r="G73" i="1"/>
  <c r="G74" i="1"/>
  <c r="G75" i="1"/>
  <c r="G76" i="1"/>
  <c r="G77" i="1"/>
  <c r="F44" i="2"/>
  <c r="E44" i="2"/>
  <c r="D44" i="2"/>
  <c r="C44" i="2"/>
  <c r="B44" i="2"/>
  <c r="F29" i="2"/>
  <c r="E29" i="2"/>
  <c r="D29" i="2"/>
  <c r="C29" i="2"/>
  <c r="B29" i="2"/>
  <c r="J90" i="2" l="1"/>
  <c r="J93" i="2"/>
  <c r="J47" i="2"/>
  <c r="J62" i="2" s="1"/>
  <c r="A78" i="2"/>
  <c r="A93" i="2" s="1"/>
  <c r="A47" i="2"/>
  <c r="A62" i="2" s="1"/>
  <c r="H181" i="1"/>
  <c r="E188" i="1" s="1"/>
  <c r="J78" i="2"/>
  <c r="H161" i="1"/>
  <c r="G168" i="1" s="1"/>
  <c r="H162" i="1"/>
  <c r="E169" i="1" s="1"/>
  <c r="H160" i="1"/>
  <c r="F167" i="1" s="1"/>
  <c r="J14" i="2"/>
  <c r="J29" i="2"/>
  <c r="J44" i="2"/>
  <c r="H178" i="1"/>
  <c r="F185" i="1" s="1"/>
  <c r="J105" i="2"/>
  <c r="C175" i="1" s="1"/>
  <c r="H179" i="1"/>
  <c r="E186" i="1" s="1"/>
  <c r="H180" i="1"/>
  <c r="E187" i="1" s="1"/>
  <c r="H92" i="1"/>
  <c r="G99" i="1" s="1"/>
  <c r="H90" i="1"/>
  <c r="E97" i="1" s="1"/>
  <c r="H89" i="1"/>
  <c r="F96" i="1" s="1"/>
  <c r="H91" i="1"/>
  <c r="D98" i="1" s="1"/>
  <c r="H93" i="1"/>
  <c r="F100" i="1" s="1"/>
  <c r="H77" i="1"/>
  <c r="G85" i="1" s="1"/>
  <c r="H74" i="1"/>
  <c r="F82" i="1" s="1"/>
  <c r="H75" i="1"/>
  <c r="G83" i="1" s="1"/>
  <c r="H76" i="1"/>
  <c r="D84" i="1" s="1"/>
  <c r="H73" i="1"/>
  <c r="F81" i="1" s="1"/>
  <c r="C188" i="1" l="1"/>
  <c r="G188" i="1"/>
  <c r="D188" i="1"/>
  <c r="F188" i="1"/>
  <c r="C185" i="1"/>
  <c r="G169" i="1"/>
  <c r="D169" i="1"/>
  <c r="F169" i="1"/>
  <c r="C169" i="1"/>
  <c r="E168" i="1"/>
  <c r="F168" i="1"/>
  <c r="D168" i="1"/>
  <c r="C168" i="1"/>
  <c r="D167" i="1"/>
  <c r="G167" i="1"/>
  <c r="C167" i="1"/>
  <c r="E167" i="1"/>
  <c r="C70" i="1"/>
  <c r="D185" i="1"/>
  <c r="E185" i="1"/>
  <c r="G185" i="1"/>
  <c r="C187" i="1"/>
  <c r="C186" i="1"/>
  <c r="D186" i="1"/>
  <c r="G186" i="1"/>
  <c r="F186" i="1"/>
  <c r="F187" i="1"/>
  <c r="C96" i="1"/>
  <c r="D187" i="1"/>
  <c r="G187" i="1"/>
  <c r="G96" i="1"/>
  <c r="D96" i="1"/>
  <c r="D100" i="1"/>
  <c r="G100" i="1"/>
  <c r="G108" i="1" s="1"/>
  <c r="E99" i="1"/>
  <c r="C99" i="1"/>
  <c r="C97" i="1"/>
  <c r="D97" i="1"/>
  <c r="D99" i="1"/>
  <c r="D107" i="1" s="1"/>
  <c r="E100" i="1"/>
  <c r="F99" i="1"/>
  <c r="F98" i="1"/>
  <c r="C98" i="1"/>
  <c r="E98" i="1"/>
  <c r="F97" i="1"/>
  <c r="F105" i="1" s="1"/>
  <c r="F104" i="1"/>
  <c r="E96" i="1"/>
  <c r="C100" i="1"/>
  <c r="G97" i="1"/>
  <c r="G98" i="1"/>
  <c r="G106" i="1" s="1"/>
  <c r="G84" i="1"/>
  <c r="G107" i="1" s="1"/>
  <c r="C84" i="1"/>
  <c r="E81" i="1"/>
  <c r="F85" i="1"/>
  <c r="F108" i="1" s="1"/>
  <c r="F83" i="1"/>
  <c r="C81" i="1"/>
  <c r="E83" i="1"/>
  <c r="G82" i="1"/>
  <c r="G81" i="1"/>
  <c r="E85" i="1"/>
  <c r="D81" i="1"/>
  <c r="D83" i="1"/>
  <c r="D106" i="1" s="1"/>
  <c r="C85" i="1"/>
  <c r="C82" i="1"/>
  <c r="E84" i="1"/>
  <c r="C83" i="1"/>
  <c r="D85" i="1"/>
  <c r="F84" i="1"/>
  <c r="D82" i="1"/>
  <c r="E82" i="1"/>
  <c r="E105" i="1" s="1"/>
  <c r="H188" i="1" l="1"/>
  <c r="H169" i="1"/>
  <c r="H168" i="1"/>
  <c r="H167" i="1"/>
  <c r="G104" i="1"/>
  <c r="H185" i="1"/>
  <c r="H187" i="1"/>
  <c r="H186" i="1"/>
  <c r="D105" i="1"/>
  <c r="D104" i="1"/>
  <c r="H96" i="1"/>
  <c r="G105" i="1"/>
  <c r="C107" i="1"/>
  <c r="H100" i="1"/>
  <c r="E108" i="1"/>
  <c r="C106" i="1"/>
  <c r="H98" i="1"/>
  <c r="D108" i="1"/>
  <c r="C104" i="1"/>
  <c r="H99" i="1"/>
  <c r="C105" i="1"/>
  <c r="H97" i="1"/>
  <c r="F107" i="1"/>
  <c r="E107" i="1"/>
  <c r="E106" i="1"/>
  <c r="E104" i="1"/>
  <c r="C108" i="1"/>
  <c r="F106" i="1"/>
  <c r="H81" i="1"/>
  <c r="H84" i="1"/>
  <c r="H83" i="1"/>
  <c r="H82" i="1"/>
  <c r="H85" i="1"/>
  <c r="C31" i="1" l="1"/>
  <c r="C32" i="1"/>
  <c r="C33" i="1"/>
  <c r="C34" i="1"/>
  <c r="C35" i="1"/>
  <c r="C36" i="1"/>
  <c r="C37" i="1"/>
  <c r="D31" i="1"/>
  <c r="D32" i="1"/>
  <c r="D33" i="1"/>
  <c r="D34" i="1"/>
  <c r="D35" i="1"/>
  <c r="D36" i="1"/>
  <c r="D37" i="1"/>
  <c r="E31" i="1"/>
  <c r="E32" i="1"/>
  <c r="E33" i="1"/>
  <c r="E34" i="1"/>
  <c r="E35" i="1"/>
  <c r="E36" i="1"/>
  <c r="E37" i="1"/>
  <c r="F31" i="1"/>
  <c r="F32" i="1"/>
  <c r="F33" i="1"/>
  <c r="F34" i="1"/>
  <c r="F35" i="1"/>
  <c r="F36" i="1"/>
  <c r="F37" i="1"/>
  <c r="G31" i="1"/>
  <c r="G32" i="1"/>
  <c r="G33" i="1"/>
  <c r="G34" i="1"/>
  <c r="G35" i="1"/>
  <c r="G36" i="1"/>
  <c r="G37" i="1"/>
  <c r="H34" i="1" l="1"/>
  <c r="H35" i="1"/>
  <c r="H36" i="1"/>
  <c r="H37" i="1"/>
  <c r="C28" i="1" l="1"/>
  <c r="G44" i="1"/>
  <c r="C44" i="1"/>
  <c r="D44" i="1"/>
  <c r="F44" i="1"/>
  <c r="E44" i="1"/>
  <c r="G47" i="1"/>
  <c r="C47" i="1"/>
  <c r="F47" i="1"/>
  <c r="D47" i="1"/>
  <c r="E47" i="1"/>
  <c r="G46" i="1"/>
  <c r="C46" i="1"/>
  <c r="D46" i="1"/>
  <c r="E46" i="1"/>
  <c r="F46" i="1"/>
  <c r="E45" i="1"/>
  <c r="F45" i="1"/>
  <c r="G45" i="1"/>
  <c r="C45" i="1"/>
  <c r="D45" i="1"/>
  <c r="H31" i="1"/>
  <c r="H32" i="1"/>
  <c r="H33" i="1"/>
  <c r="H44" i="1" l="1"/>
  <c r="D43" i="1"/>
  <c r="G43" i="1"/>
  <c r="E43" i="1"/>
  <c r="F43" i="1"/>
  <c r="C43" i="1"/>
  <c r="F42" i="1"/>
  <c r="C42" i="1"/>
  <c r="E42" i="1"/>
  <c r="G42" i="1"/>
  <c r="D42" i="1"/>
  <c r="H45" i="1"/>
  <c r="H46" i="1"/>
  <c r="H47" i="1"/>
  <c r="F41" i="1"/>
  <c r="E41" i="1"/>
  <c r="C41" i="1"/>
  <c r="G41" i="1"/>
  <c r="D41" i="1"/>
  <c r="H41" i="1" l="1"/>
  <c r="H42" i="1"/>
  <c r="H43" i="1"/>
</calcChain>
</file>

<file path=xl/sharedStrings.xml><?xml version="1.0" encoding="utf-8"?>
<sst xmlns="http://schemas.openxmlformats.org/spreadsheetml/2006/main" count="286" uniqueCount="168">
  <si>
    <t xml:space="preserve">1) </t>
  </si>
  <si>
    <t>Total</t>
  </si>
  <si>
    <t>2)</t>
  </si>
  <si>
    <t>2.1</t>
  </si>
  <si>
    <t>2.2</t>
  </si>
  <si>
    <t>3)</t>
  </si>
  <si>
    <t>Резултати евалуације</t>
  </si>
  <si>
    <t>Организација обуке</t>
  </si>
  <si>
    <t>Аспект</t>
  </si>
  <si>
    <t>просечна оцена</t>
  </si>
  <si>
    <t>Веома лоше  (1)</t>
  </si>
  <si>
    <t>Углавном лоше (2)</t>
  </si>
  <si>
    <t>Делимично добро (3)</t>
  </si>
  <si>
    <t>Углавном добро (4)</t>
  </si>
  <si>
    <t>Одлично (5)</t>
  </si>
  <si>
    <t>Циљ(еви) обуке јасно дефинисани</t>
  </si>
  <si>
    <t>Структура обуке (редослед сесија и пауза, трајање сесија...)</t>
  </si>
  <si>
    <t xml:space="preserve">Методе рада </t>
  </si>
  <si>
    <t xml:space="preserve">Радни материјали (презентације, материјали итд.) </t>
  </si>
  <si>
    <t xml:space="preserve">Радно окружење (просторија и опрема) </t>
  </si>
  <si>
    <t xml:space="preserve">Логистика (кетеринг, кафа) </t>
  </si>
  <si>
    <t>Укупна организација обуке</t>
  </si>
  <si>
    <t>1) Организација обуке</t>
  </si>
  <si>
    <t>Просечна оцена</t>
  </si>
  <si>
    <t>Веома лоше</t>
  </si>
  <si>
    <t>Углавном лоше</t>
  </si>
  <si>
    <t>Делимично добро</t>
  </si>
  <si>
    <t>Углавном добро</t>
  </si>
  <si>
    <t>Одлично</t>
  </si>
  <si>
    <t>Циљ(еви) обуке</t>
  </si>
  <si>
    <t>Структура обуке</t>
  </si>
  <si>
    <t>Радни материјали</t>
  </si>
  <si>
    <t xml:space="preserve">Радно окружење </t>
  </si>
  <si>
    <t>Логистика</t>
  </si>
  <si>
    <t>Дистрибуција оцена</t>
  </si>
  <si>
    <t>Квалитет обуке</t>
  </si>
  <si>
    <t>Корисност сесија/тема обуке</t>
  </si>
  <si>
    <t>Потпуно некорисне (1)</t>
  </si>
  <si>
    <t>Углавном некорисне (2)</t>
  </si>
  <si>
    <t>Делимично корисне (3)</t>
  </si>
  <si>
    <t>Углавном корисне (4)</t>
  </si>
  <si>
    <t>У потпуности корисне (5)</t>
  </si>
  <si>
    <t>Сесија/Тема</t>
  </si>
  <si>
    <t>Оцене учесника</t>
  </si>
  <si>
    <t>Потпуно некорисне</t>
  </si>
  <si>
    <t>Углавном некорисне</t>
  </si>
  <si>
    <t>Делимично корисне</t>
  </si>
  <si>
    <t>Углавном корисне</t>
  </si>
  <si>
    <t>У потпуности корисне</t>
  </si>
  <si>
    <t>Просек</t>
  </si>
  <si>
    <t>Јасноћа сесија/тема обуке</t>
  </si>
  <si>
    <t>Потпуно нејасно</t>
  </si>
  <si>
    <t xml:space="preserve">Углавном нејасно </t>
  </si>
  <si>
    <t xml:space="preserve">Делимично јасно </t>
  </si>
  <si>
    <t xml:space="preserve">Углавном јасно </t>
  </si>
  <si>
    <t xml:space="preserve">Потпуно јасно </t>
  </si>
  <si>
    <t>Потпуно нејасно (1)</t>
  </si>
  <si>
    <t>Углавном нејасно (2)</t>
  </si>
  <si>
    <t>Делимично јасно (3)</t>
  </si>
  <si>
    <t>Углавном јасно (4)</t>
  </si>
  <si>
    <t>Потпуно јасно (5)</t>
  </si>
  <si>
    <t>Оцена</t>
  </si>
  <si>
    <t>Квалитет обуке (просек 2.1 и 2.2)</t>
  </si>
  <si>
    <t>2.1) Корисност сесија/тема обуке</t>
  </si>
  <si>
    <t>2.2 Јасноћа сесија/тема обуке</t>
  </si>
  <si>
    <t>Квалитет организације тренинга</t>
  </si>
  <si>
    <t>Стицање нових знања и вештина за озелењавање пословања</t>
  </si>
  <si>
    <t>Ниво  задовољства учешћем на обуци</t>
  </si>
  <si>
    <t>Веома незадовољан (1)</t>
  </si>
  <si>
    <t>Незадовољан (2)</t>
  </si>
  <si>
    <t>Задовољан (3)</t>
  </si>
  <si>
    <t>Углавном задовољан (4)</t>
  </si>
  <si>
    <t>Веома задовољан (5)</t>
  </si>
  <si>
    <t>№</t>
  </si>
  <si>
    <t>Стицање нових знања и вештина</t>
  </si>
  <si>
    <t>Веома незадовољан</t>
  </si>
  <si>
    <t xml:space="preserve">Незадовољан </t>
  </si>
  <si>
    <t xml:space="preserve">Задовољан </t>
  </si>
  <si>
    <t>Углавном задовољан</t>
  </si>
  <si>
    <t xml:space="preserve">Веома задовољан </t>
  </si>
  <si>
    <t>Ниво  задовољства учешћем на обуци (збир оцена 4 и 5)</t>
  </si>
  <si>
    <t>Процена утицаја обуке</t>
  </si>
  <si>
    <t>Обука је испунила моја очекивања</t>
  </si>
  <si>
    <t>Уопште се не слажем (1)</t>
  </si>
  <si>
    <t>Не слажем се (2)</t>
  </si>
  <si>
    <t>Нити се слажем нити се не слажем (3)</t>
  </si>
  <si>
    <t>Слажем се (4)</t>
  </si>
  <si>
    <t>Потпуно се слажем (5)</t>
  </si>
  <si>
    <t>5)</t>
  </si>
  <si>
    <t>Препоруке за унапређење будућих обука</t>
  </si>
  <si>
    <t>3) Процена утицаја обуке</t>
  </si>
  <si>
    <t>Уопште се не слажем</t>
  </si>
  <si>
    <t>Не слажем се</t>
  </si>
  <si>
    <t>Нити се слажем нити се не слажем</t>
  </si>
  <si>
    <t>Слажем се</t>
  </si>
  <si>
    <t>Потпуно се слажем</t>
  </si>
  <si>
    <t>Topic</t>
  </si>
  <si>
    <t>Тема</t>
  </si>
  <si>
    <t>ПОЧЕТНИ / ПРЕД ТЕСТ</t>
  </si>
  <si>
    <t>ЗАВРШНИ/ПОСТ ТЕСТ</t>
  </si>
  <si>
    <t>1)</t>
  </si>
  <si>
    <t>Процена унапређења стручног знање након завршене обуке</t>
  </si>
  <si>
    <t>Оцене</t>
  </si>
  <si>
    <t>Просечна оцена по теми</t>
  </si>
  <si>
    <t>Укупан број учесника</t>
  </si>
  <si>
    <t>Структура оцена у %</t>
  </si>
  <si>
    <t xml:space="preserve">Оцене </t>
  </si>
  <si>
    <t>Ефективно повећање знања/вештина о обрађеним темама</t>
  </si>
  <si>
    <t>Унапређење знања</t>
  </si>
  <si>
    <t>Пре тест</t>
  </si>
  <si>
    <t>Пост тест</t>
  </si>
  <si>
    <t>Степен унапређења знања учесника</t>
  </si>
  <si>
    <t xml:space="preserve">Улазно знање/вештине о појединим темама везаним за обуку из озелењавања пословања </t>
  </si>
  <si>
    <t>Рециклажа и смањење отпада</t>
  </si>
  <si>
    <t>Очување енергије и воде</t>
  </si>
  <si>
    <t>Спречавање загађења</t>
  </si>
  <si>
    <t>Зелена дистрибуција (паковање и одрживи транспорт)</t>
  </si>
  <si>
    <t>Зелене набавке и зелени финансијски инструменти</t>
  </si>
  <si>
    <t>Бизнис Плану/ Стратегије за озелењавање пословања привредног субјект</t>
  </si>
  <si>
    <t xml:space="preserve">Стечено знање/вештине о појединим темама везаним за обуку из озелењавања пословања </t>
  </si>
  <si>
    <t xml:space="preserve">Ефективно повећање знања/вештина о обрађеним темама </t>
  </si>
  <si>
    <t>Очекивања од програма обуке</t>
  </si>
  <si>
    <t>Корист од научених лекција</t>
  </si>
  <si>
    <t>Размена искустава</t>
  </si>
  <si>
    <t>Одговори учесника</t>
  </si>
  <si>
    <t>Просечна Оцена</t>
  </si>
  <si>
    <t>Практична корист од научених лекција</t>
  </si>
  <si>
    <t>Очекивања</t>
  </si>
  <si>
    <t>Не  очекујем ништа</t>
  </si>
  <si>
    <t>Доступност тренера за питања и појашњена након обуке</t>
  </si>
  <si>
    <t>Ништа корисно се не може научити на овој обуци</t>
  </si>
  <si>
    <t>Резултати</t>
  </si>
  <si>
    <t xml:space="preserve">Не  очекујем много </t>
  </si>
  <si>
    <t xml:space="preserve">Очекујем  </t>
  </si>
  <si>
    <t xml:space="preserve">Очекујем у потпуности </t>
  </si>
  <si>
    <t>(1)</t>
  </si>
  <si>
    <t>(2)</t>
  </si>
  <si>
    <t>(3)</t>
  </si>
  <si>
    <t>(4)</t>
  </si>
  <si>
    <t>(5)</t>
  </si>
  <si>
    <t>Неутрално</t>
  </si>
  <si>
    <t>Значење</t>
  </si>
  <si>
    <t>Остала очекивања</t>
  </si>
  <si>
    <t>Усклађеност</t>
  </si>
  <si>
    <t>Испуњеност очекивања</t>
  </si>
  <si>
    <t>Евалуација</t>
  </si>
  <si>
    <t>Разлика</t>
  </si>
  <si>
    <t>Начин излагања</t>
  </si>
  <si>
    <t>Примери и практичне вежбе</t>
  </si>
  <si>
    <t>Обим градива и темпо</t>
  </si>
  <si>
    <t>Однос са учесницима</t>
  </si>
  <si>
    <t>Укупна оцена за тренера</t>
  </si>
  <si>
    <t>2.3b Оцена тренера B</t>
  </si>
  <si>
    <t xml:space="preserve">2.3a Оцена тренера А </t>
  </si>
  <si>
    <t>Компетенције тренера</t>
  </si>
  <si>
    <t>Стечена нова знања и вештина за озелењавање пословања</t>
  </si>
  <si>
    <t>2.4)  Ниво задовљства учесника на обуци</t>
  </si>
  <si>
    <t>Обука озелењавање пословања је корисна</t>
  </si>
  <si>
    <t>Знање/вештине које сам стекао/ла користићу на радном месту</t>
  </si>
  <si>
    <t>Тренинг озелењавање пословања МСП-а препоручићу другима привредним субјектима</t>
  </si>
  <si>
    <t>2.4  Ниво задовљства учесника на обуци</t>
  </si>
  <si>
    <t xml:space="preserve">Оцена тренера А </t>
  </si>
  <si>
    <t>Оцена тренера B</t>
  </si>
  <si>
    <t>Оцене тренера</t>
  </si>
  <si>
    <t>4a)</t>
  </si>
  <si>
    <t>4b)</t>
  </si>
  <si>
    <r>
      <rPr>
        <b/>
        <sz val="11"/>
        <rFont val="Wingdings"/>
        <charset val="2"/>
      </rPr>
      <t>J</t>
    </r>
    <r>
      <rPr>
        <b/>
        <sz val="11"/>
        <rFont val="Calibri"/>
        <family val="2"/>
        <scheme val="minor"/>
      </rPr>
      <t xml:space="preserve">
Позитивни коментари </t>
    </r>
  </si>
  <si>
    <r>
      <rPr>
        <b/>
        <sz val="11"/>
        <color theme="0"/>
        <rFont val="Wingdings"/>
        <charset val="2"/>
      </rPr>
      <t>L</t>
    </r>
    <r>
      <rPr>
        <b/>
        <sz val="11"/>
        <color theme="0"/>
        <rFont val="Calibri"/>
        <family val="2"/>
        <scheme val="minor"/>
      </rPr>
      <t xml:space="preserve">
Негативни коментари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</si>
</sst>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b/>
      <sz val="10"/>
      <color indexed="12"/>
      <name val="Calibri"/>
      <family val="2"/>
    </font>
    <font>
      <sz val="9"/>
      <name val="Calibri"/>
      <family val="2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</font>
    <font>
      <sz val="6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9"/>
      <name val="Calibri"/>
      <family val="2"/>
    </font>
    <font>
      <sz val="10"/>
      <color theme="1"/>
      <name val="Calibri"/>
      <family val="2"/>
    </font>
    <font>
      <b/>
      <sz val="9"/>
      <name val="Calibri"/>
      <family val="2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name val="Wingdings"/>
      <charset val="2"/>
    </font>
    <font>
      <b/>
      <sz val="11"/>
      <name val="Calibri"/>
      <family val="2"/>
      <charset val="2"/>
      <scheme val="minor"/>
    </font>
    <font>
      <b/>
      <sz val="11"/>
      <color theme="0"/>
      <name val="Calibri"/>
      <family val="2"/>
      <charset val="2"/>
      <scheme val="minor"/>
    </font>
    <font>
      <b/>
      <sz val="11"/>
      <color theme="0"/>
      <name val="Wingdings"/>
      <charset val="2"/>
    </font>
    <font>
      <b/>
      <sz val="11"/>
      <color theme="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/>
    <xf numFmtId="0" fontId="29" fillId="0" borderId="0"/>
    <xf numFmtId="0" fontId="16" fillId="0" borderId="0"/>
    <xf numFmtId="0" fontId="16" fillId="0" borderId="0"/>
    <xf numFmtId="43" fontId="32" fillId="0" borderId="0" applyFont="0" applyFill="0" applyBorder="0" applyAlignment="0" applyProtection="0"/>
    <xf numFmtId="9" fontId="32" fillId="0" borderId="0" applyFont="0" applyFill="0" applyBorder="0" applyAlignment="0" applyProtection="0"/>
  </cellStyleXfs>
  <cellXfs count="166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/>
    <xf numFmtId="2" fontId="3" fillId="0" borderId="1" xfId="0" applyNumberFormat="1" applyFont="1" applyBorder="1" applyAlignment="1">
      <alignment wrapText="1"/>
    </xf>
    <xf numFmtId="2" fontId="5" fillId="4" borderId="1" xfId="0" applyNumberFormat="1" applyFont="1" applyFill="1" applyBorder="1" applyAlignment="1">
      <alignment wrapText="1"/>
    </xf>
    <xf numFmtId="2" fontId="3" fillId="0" borderId="0" xfId="0" applyNumberFormat="1" applyFont="1" applyAlignment="1">
      <alignment wrapText="1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10" fontId="6" fillId="0" borderId="1" xfId="2" applyNumberFormat="1" applyFont="1" applyBorder="1" applyAlignment="1">
      <alignment horizontal="center" vertical="center"/>
    </xf>
    <xf numFmtId="10" fontId="6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/>
    <xf numFmtId="43" fontId="2" fillId="0" borderId="1" xfId="1" applyFont="1" applyBorder="1" applyAlignment="1">
      <alignment horizontal="center" vertical="center" wrapText="1"/>
    </xf>
    <xf numFmtId="0" fontId="10" fillId="0" borderId="0" xfId="0" applyFont="1" applyAlignment="1">
      <alignment horizontal="justify" vertical="center" wrapText="1"/>
    </xf>
    <xf numFmtId="43" fontId="4" fillId="0" borderId="1" xfId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wrapText="1"/>
    </xf>
    <xf numFmtId="0" fontId="11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justify"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0" fontId="6" fillId="0" borderId="0" xfId="2" applyNumberFormat="1" applyFont="1" applyBorder="1" applyAlignment="1">
      <alignment horizontal="center" vertical="center"/>
    </xf>
    <xf numFmtId="0" fontId="13" fillId="0" borderId="0" xfId="0" applyFont="1"/>
    <xf numFmtId="0" fontId="6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3"/>
    <xf numFmtId="0" fontId="17" fillId="0" borderId="0" xfId="3" applyFont="1"/>
    <xf numFmtId="0" fontId="18" fillId="0" borderId="0" xfId="3" applyFont="1"/>
    <xf numFmtId="0" fontId="17" fillId="0" borderId="1" xfId="3" applyFont="1" applyBorder="1" applyAlignment="1">
      <alignment horizontal="center" vertical="center" wrapText="1"/>
    </xf>
    <xf numFmtId="0" fontId="18" fillId="6" borderId="1" xfId="3" applyFont="1" applyFill="1" applyBorder="1" applyAlignment="1">
      <alignment horizontal="center" vertical="center" wrapText="1"/>
    </xf>
    <xf numFmtId="0" fontId="18" fillId="6" borderId="1" xfId="3" applyFont="1" applyFill="1" applyBorder="1" applyAlignment="1">
      <alignment horizontal="justify" vertical="center" wrapText="1"/>
    </xf>
    <xf numFmtId="1" fontId="18" fillId="6" borderId="1" xfId="3" applyNumberFormat="1" applyFont="1" applyFill="1" applyBorder="1" applyAlignment="1">
      <alignment horizontal="center" vertical="center" wrapText="1"/>
    </xf>
    <xf numFmtId="0" fontId="18" fillId="6" borderId="1" xfId="3" applyFont="1" applyFill="1" applyBorder="1" applyAlignment="1">
      <alignment horizontal="center" vertical="center"/>
    </xf>
    <xf numFmtId="2" fontId="18" fillId="7" borderId="1" xfId="3" applyNumberFormat="1" applyFont="1" applyFill="1" applyBorder="1" applyAlignment="1">
      <alignment horizontal="center" vertical="center"/>
    </xf>
    <xf numFmtId="9" fontId="18" fillId="4" borderId="1" xfId="2" applyFont="1" applyFill="1" applyBorder="1" applyAlignment="1">
      <alignment horizontal="center" vertical="center" wrapText="1"/>
    </xf>
    <xf numFmtId="0" fontId="17" fillId="0" borderId="1" xfId="3" applyFont="1" applyBorder="1" applyAlignment="1">
      <alignment horizontal="justify" vertical="center" wrapText="1"/>
    </xf>
    <xf numFmtId="0" fontId="17" fillId="0" borderId="0" xfId="3" applyFont="1" applyAlignment="1">
      <alignment horizontal="justify"/>
    </xf>
    <xf numFmtId="2" fontId="17" fillId="4" borderId="1" xfId="1" applyNumberFormat="1" applyFont="1" applyFill="1" applyBorder="1" applyAlignment="1">
      <alignment horizontal="center" vertical="center" wrapText="1"/>
    </xf>
    <xf numFmtId="0" fontId="18" fillId="0" borderId="1" xfId="3" applyFont="1" applyBorder="1" applyAlignment="1">
      <alignment horizontal="center" vertical="center" wrapText="1"/>
    </xf>
    <xf numFmtId="0" fontId="18" fillId="0" borderId="0" xfId="3" applyFont="1" applyAlignment="1">
      <alignment horizontal="justify"/>
    </xf>
    <xf numFmtId="0" fontId="7" fillId="0" borderId="0" xfId="0" applyFont="1"/>
    <xf numFmtId="0" fontId="18" fillId="4" borderId="1" xfId="3" applyFont="1" applyFill="1" applyBorder="1" applyAlignment="1">
      <alignment horizontal="right" vertical="center" wrapText="1"/>
    </xf>
    <xf numFmtId="0" fontId="17" fillId="3" borderId="1" xfId="3" applyFont="1" applyFill="1" applyBorder="1" applyAlignment="1">
      <alignment horizontal="center" vertical="center" wrapText="1"/>
    </xf>
    <xf numFmtId="0" fontId="18" fillId="3" borderId="1" xfId="3" applyFont="1" applyFill="1" applyBorder="1" applyAlignment="1">
      <alignment horizontal="center" vertical="center" wrapText="1"/>
    </xf>
    <xf numFmtId="0" fontId="17" fillId="8" borderId="1" xfId="3" applyFont="1" applyFill="1" applyBorder="1" applyAlignment="1">
      <alignment horizontal="center" vertical="center" wrapText="1"/>
    </xf>
    <xf numFmtId="9" fontId="17" fillId="8" borderId="1" xfId="2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/>
    </xf>
    <xf numFmtId="0" fontId="17" fillId="9" borderId="1" xfId="3" applyFont="1" applyFill="1" applyBorder="1" applyAlignment="1">
      <alignment horizontal="center" vertical="center"/>
    </xf>
    <xf numFmtId="2" fontId="17" fillId="9" borderId="1" xfId="3" applyNumberFormat="1" applyFont="1" applyFill="1" applyBorder="1" applyAlignment="1">
      <alignment horizontal="center"/>
    </xf>
    <xf numFmtId="0" fontId="17" fillId="0" borderId="1" xfId="3" applyFont="1" applyBorder="1" applyAlignment="1">
      <alignment horizontal="justify"/>
    </xf>
    <xf numFmtId="0" fontId="17" fillId="0" borderId="1" xfId="3" applyFont="1" applyBorder="1" applyAlignment="1">
      <alignment horizontal="center"/>
    </xf>
    <xf numFmtId="164" fontId="17" fillId="0" borderId="0" xfId="2" applyNumberFormat="1" applyFont="1"/>
    <xf numFmtId="164" fontId="17" fillId="0" borderId="0" xfId="3" applyNumberFormat="1" applyFont="1"/>
    <xf numFmtId="164" fontId="17" fillId="8" borderId="1" xfId="2" applyNumberFormat="1" applyFont="1" applyFill="1" applyBorder="1" applyAlignment="1">
      <alignment horizontal="center"/>
    </xf>
    <xf numFmtId="164" fontId="22" fillId="10" borderId="1" xfId="2" applyNumberFormat="1" applyFont="1" applyFill="1" applyBorder="1" applyAlignment="1">
      <alignment horizontal="center"/>
    </xf>
    <xf numFmtId="0" fontId="21" fillId="11" borderId="1" xfId="0" applyFont="1" applyFill="1" applyBorder="1" applyAlignment="1">
      <alignment horizontal="center" vertical="center" wrapText="1"/>
    </xf>
    <xf numFmtId="0" fontId="18" fillId="11" borderId="1" xfId="3" applyFont="1" applyFill="1" applyBorder="1"/>
    <xf numFmtId="0" fontId="21" fillId="11" borderId="1" xfId="3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justify" vertical="center" wrapText="1"/>
    </xf>
    <xf numFmtId="0" fontId="23" fillId="0" borderId="0" xfId="0" applyFont="1"/>
    <xf numFmtId="0" fontId="25" fillId="0" borderId="0" xfId="0" applyFont="1" applyAlignment="1">
      <alignment horizontal="right" vertical="center" wrapText="1"/>
    </xf>
    <xf numFmtId="0" fontId="25" fillId="0" borderId="0" xfId="0" applyFont="1" applyAlignment="1">
      <alignment horizontal="justify" vertical="center" wrapText="1"/>
    </xf>
    <xf numFmtId="2" fontId="26" fillId="2" borderId="1" xfId="0" applyNumberFormat="1" applyFont="1" applyFill="1" applyBorder="1" applyAlignment="1">
      <alignment horizontal="right" vertical="center" wrapText="1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justify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justify" vertical="center" wrapText="1"/>
    </xf>
    <xf numFmtId="0" fontId="27" fillId="0" borderId="0" xfId="0" applyFont="1"/>
    <xf numFmtId="10" fontId="27" fillId="3" borderId="1" xfId="2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justify" vertical="center" wrapText="1"/>
    </xf>
    <xf numFmtId="10" fontId="28" fillId="0" borderId="0" xfId="0" applyNumberFormat="1" applyFont="1" applyAlignment="1">
      <alignment horizontal="center" vertical="center" wrapText="1"/>
    </xf>
    <xf numFmtId="0" fontId="26" fillId="0" borderId="0" xfId="0" applyFont="1" applyAlignment="1">
      <alignment horizontal="right" vertical="center" wrapText="1"/>
    </xf>
    <xf numFmtId="0" fontId="26" fillId="0" borderId="0" xfId="0" applyFont="1" applyAlignment="1">
      <alignment horizontal="justify" vertical="center" wrapText="1"/>
    </xf>
    <xf numFmtId="2" fontId="24" fillId="2" borderId="1" xfId="0" applyNumberFormat="1" applyFont="1" applyFill="1" applyBorder="1" applyAlignment="1">
      <alignment horizontal="right" vertical="center" wrapText="1"/>
    </xf>
    <xf numFmtId="0" fontId="28" fillId="0" borderId="0" xfId="0" applyFont="1" applyAlignment="1">
      <alignment horizontal="left" vertical="center"/>
    </xf>
    <xf numFmtId="0" fontId="24" fillId="0" borderId="0" xfId="0" applyFont="1"/>
    <xf numFmtId="0" fontId="8" fillId="0" borderId="1" xfId="0" applyFont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3" fillId="0" borderId="3" xfId="0" applyFont="1" applyBorder="1"/>
    <xf numFmtId="0" fontId="23" fillId="0" borderId="4" xfId="0" applyFont="1" applyBorder="1"/>
    <xf numFmtId="0" fontId="23" fillId="0" borderId="0" xfId="0" applyFont="1" applyAlignment="1">
      <alignment horizontal="justify" vertical="center" wrapText="1"/>
    </xf>
    <xf numFmtId="0" fontId="4" fillId="0" borderId="0" xfId="0" applyFont="1" applyAlignment="1">
      <alignment horizontal="center" vertical="center"/>
    </xf>
    <xf numFmtId="10" fontId="26" fillId="2" borderId="1" xfId="0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justify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justify" vertical="center" wrapText="1"/>
    </xf>
    <xf numFmtId="0" fontId="28" fillId="0" borderId="6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justify" vertical="center" wrapText="1"/>
    </xf>
    <xf numFmtId="0" fontId="24" fillId="0" borderId="0" xfId="0" applyFont="1" applyAlignment="1">
      <alignment horizontal="center" vertical="center" wrapText="1"/>
    </xf>
    <xf numFmtId="0" fontId="28" fillId="0" borderId="7" xfId="0" applyFont="1" applyBorder="1"/>
    <xf numFmtId="0" fontId="23" fillId="0" borderId="7" xfId="0" applyFont="1" applyBorder="1" applyAlignment="1">
      <alignment horizontal="center" vertical="center" wrapText="1"/>
    </xf>
    <xf numFmtId="0" fontId="19" fillId="0" borderId="0" xfId="5" applyFont="1"/>
    <xf numFmtId="0" fontId="31" fillId="0" borderId="0" xfId="6" applyFont="1" applyAlignment="1">
      <alignment horizontal="center" vertical="center" wrapText="1"/>
    </xf>
    <xf numFmtId="0" fontId="30" fillId="0" borderId="0" xfId="5" applyFont="1" applyAlignment="1">
      <alignment horizontal="center" wrapText="1"/>
    </xf>
    <xf numFmtId="0" fontId="31" fillId="0" borderId="0" xfId="5" applyFont="1" applyAlignment="1">
      <alignment horizontal="center" vertical="center" wrapText="1"/>
    </xf>
    <xf numFmtId="0" fontId="3" fillId="0" borderId="0" xfId="5" applyFont="1"/>
    <xf numFmtId="0" fontId="4" fillId="0" borderId="0" xfId="5" applyFont="1"/>
    <xf numFmtId="0" fontId="3" fillId="0" borderId="0" xfId="6" applyFont="1" applyAlignment="1">
      <alignment horizontal="center" vertical="center" wrapText="1"/>
    </xf>
    <xf numFmtId="0" fontId="3" fillId="0" borderId="1" xfId="5" applyFont="1" applyBorder="1" applyAlignment="1">
      <alignment horizontal="center" wrapText="1"/>
    </xf>
    <xf numFmtId="0" fontId="4" fillId="0" borderId="0" xfId="5" applyFont="1" applyAlignment="1">
      <alignment horizontal="center" wrapText="1"/>
    </xf>
    <xf numFmtId="0" fontId="4" fillId="7" borderId="1" xfId="5" applyFont="1" applyFill="1" applyBorder="1" applyAlignment="1">
      <alignment horizontal="center" vertical="center" wrapText="1"/>
    </xf>
    <xf numFmtId="0" fontId="4" fillId="0" borderId="1" xfId="5" applyFont="1" applyBorder="1" applyAlignment="1">
      <alignment horizontal="center" vertical="center" wrapText="1"/>
    </xf>
    <xf numFmtId="0" fontId="4" fillId="0" borderId="0" xfId="5" applyFont="1" applyAlignment="1">
      <alignment horizontal="right"/>
    </xf>
    <xf numFmtId="0" fontId="4" fillId="0" borderId="0" xfId="5" applyFont="1" applyAlignment="1">
      <alignment horizontal="center"/>
    </xf>
    <xf numFmtId="0" fontId="3" fillId="0" borderId="0" xfId="5" applyFont="1" applyAlignment="1">
      <alignment horizontal="center" vertical="center" wrapText="1"/>
    </xf>
    <xf numFmtId="2" fontId="33" fillId="13" borderId="1" xfId="5" applyNumberFormat="1" applyFont="1" applyFill="1" applyBorder="1" applyAlignment="1">
      <alignment horizontal="center" vertical="center" wrapText="1"/>
    </xf>
    <xf numFmtId="2" fontId="3" fillId="14" borderId="1" xfId="5" applyNumberFormat="1" applyFont="1" applyFill="1" applyBorder="1" applyAlignment="1">
      <alignment horizontal="center" vertical="center" wrapText="1"/>
    </xf>
    <xf numFmtId="10" fontId="4" fillId="15" borderId="1" xfId="8" applyNumberFormat="1" applyFont="1" applyFill="1" applyBorder="1" applyAlignment="1">
      <alignment horizontal="center" vertical="center" wrapText="1"/>
    </xf>
    <xf numFmtId="10" fontId="4" fillId="0" borderId="1" xfId="8" applyNumberFormat="1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 wrapText="1"/>
    </xf>
    <xf numFmtId="0" fontId="34" fillId="0" borderId="0" xfId="0" applyFont="1"/>
    <xf numFmtId="43" fontId="34" fillId="2" borderId="1" xfId="1" applyFont="1" applyFill="1" applyBorder="1" applyAlignment="1">
      <alignment horizontal="center" vertical="center" wrapText="1"/>
    </xf>
    <xf numFmtId="49" fontId="19" fillId="0" borderId="0" xfId="5" applyNumberFormat="1" applyFont="1"/>
    <xf numFmtId="0" fontId="4" fillId="0" borderId="1" xfId="6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6" fillId="12" borderId="1" xfId="6" applyFont="1" applyFill="1" applyBorder="1" applyAlignment="1">
      <alignment horizontal="center" vertical="center" wrapText="1"/>
    </xf>
    <xf numFmtId="0" fontId="0" fillId="16" borderId="9" xfId="0" applyFill="1" applyBorder="1"/>
    <xf numFmtId="0" fontId="4" fillId="16" borderId="6" xfId="5" applyFont="1" applyFill="1" applyBorder="1" applyAlignment="1">
      <alignment horizontal="center" wrapText="1"/>
    </xf>
    <xf numFmtId="0" fontId="6" fillId="0" borderId="0" xfId="5" applyFont="1" applyAlignment="1">
      <alignment horizontal="right"/>
    </xf>
    <xf numFmtId="0" fontId="6" fillId="17" borderId="4" xfId="6" applyFont="1" applyFill="1" applyBorder="1" applyAlignment="1">
      <alignment horizontal="center" vertical="center" wrapText="1"/>
    </xf>
    <xf numFmtId="0" fontId="19" fillId="9" borderId="1" xfId="5" applyFont="1" applyFill="1" applyBorder="1" applyAlignment="1">
      <alignment horizontal="center" vertical="center"/>
    </xf>
    <xf numFmtId="0" fontId="4" fillId="9" borderId="1" xfId="5" applyFont="1" applyFill="1" applyBorder="1" applyAlignment="1">
      <alignment horizontal="center" vertical="center" wrapText="1"/>
    </xf>
    <xf numFmtId="0" fontId="36" fillId="17" borderId="8" xfId="0" applyFont="1" applyFill="1" applyBorder="1"/>
    <xf numFmtId="0" fontId="14" fillId="17" borderId="9" xfId="5" applyFont="1" applyFill="1" applyBorder="1"/>
    <xf numFmtId="0" fontId="36" fillId="17" borderId="9" xfId="0" applyFont="1" applyFill="1" applyBorder="1"/>
    <xf numFmtId="0" fontId="14" fillId="17" borderId="6" xfId="5" applyFont="1" applyFill="1" applyBorder="1"/>
    <xf numFmtId="0" fontId="13" fillId="0" borderId="0" xfId="0" applyFont="1" applyAlignment="1">
      <alignment horizontal="left" vertical="center" indent="2"/>
    </xf>
    <xf numFmtId="0" fontId="13" fillId="0" borderId="10" xfId="0" applyFont="1" applyBorder="1" applyAlignment="1">
      <alignment vertical="center" wrapText="1"/>
    </xf>
    <xf numFmtId="0" fontId="30" fillId="18" borderId="1" xfId="5" applyFont="1" applyFill="1" applyBorder="1" applyAlignment="1">
      <alignment horizontal="center" vertical="center" wrapText="1"/>
    </xf>
    <xf numFmtId="0" fontId="31" fillId="19" borderId="1" xfId="5" applyFont="1" applyFill="1" applyBorder="1" applyAlignment="1">
      <alignment horizontal="justify" vertical="center" wrapText="1"/>
    </xf>
    <xf numFmtId="10" fontId="31" fillId="19" borderId="1" xfId="8" applyNumberFormat="1" applyFont="1" applyFill="1" applyBorder="1" applyAlignment="1">
      <alignment horizontal="center" vertical="center" wrapText="1"/>
    </xf>
    <xf numFmtId="0" fontId="30" fillId="11" borderId="1" xfId="5" applyFont="1" applyFill="1" applyBorder="1" applyAlignment="1">
      <alignment horizontal="justify" vertical="center" wrapText="1"/>
    </xf>
    <xf numFmtId="10" fontId="30" fillId="11" borderId="1" xfId="6" applyNumberFormat="1" applyFont="1" applyFill="1" applyBorder="1" applyAlignment="1">
      <alignment horizontal="center" vertical="center" wrapText="1"/>
    </xf>
    <xf numFmtId="10" fontId="37" fillId="11" borderId="1" xfId="0" applyNumberFormat="1" applyFont="1" applyFill="1" applyBorder="1" applyAlignment="1">
      <alignment horizontal="center"/>
    </xf>
    <xf numFmtId="0" fontId="30" fillId="20" borderId="1" xfId="5" applyFont="1" applyFill="1" applyBorder="1" applyAlignment="1">
      <alignment horizontal="justify" vertical="center" wrapText="1"/>
    </xf>
    <xf numFmtId="10" fontId="30" fillId="20" borderId="1" xfId="6" applyNumberFormat="1" applyFont="1" applyFill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 wrapText="1"/>
    </xf>
    <xf numFmtId="0" fontId="17" fillId="0" borderId="1" xfId="3" applyFont="1" applyBorder="1" applyAlignment="1">
      <alignment horizontal="center" vertical="center" wrapText="1"/>
    </xf>
    <xf numFmtId="0" fontId="18" fillId="3" borderId="1" xfId="3" applyFont="1" applyFill="1" applyBorder="1" applyAlignment="1">
      <alignment horizontal="center" vertical="center" wrapText="1"/>
    </xf>
    <xf numFmtId="0" fontId="17" fillId="3" borderId="1" xfId="3" applyFont="1" applyFill="1" applyBorder="1" applyAlignment="1">
      <alignment horizontal="center" vertical="center" wrapText="1"/>
    </xf>
    <xf numFmtId="0" fontId="20" fillId="3" borderId="1" xfId="3" applyFont="1" applyFill="1" applyBorder="1" applyAlignment="1">
      <alignment horizontal="center" vertical="center" wrapText="1"/>
    </xf>
    <xf numFmtId="0" fontId="19" fillId="8" borderId="1" xfId="3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2" fillId="2" borderId="0" xfId="0" applyFont="1" applyFill="1"/>
    <xf numFmtId="2" fontId="3" fillId="0" borderId="0" xfId="0" applyNumberFormat="1" applyFont="1" applyBorder="1" applyAlignment="1">
      <alignment wrapText="1"/>
    </xf>
    <xf numFmtId="2" fontId="5" fillId="0" borderId="0" xfId="0" applyNumberFormat="1" applyFont="1" applyFill="1" applyBorder="1" applyAlignment="1">
      <alignment wrapText="1"/>
    </xf>
    <xf numFmtId="0" fontId="39" fillId="17" borderId="0" xfId="0" applyFont="1" applyFill="1" applyAlignment="1">
      <alignment horizontal="justify" vertical="center" wrapText="1"/>
    </xf>
    <xf numFmtId="0" fontId="40" fillId="10" borderId="0" xfId="0" applyFont="1" applyFill="1" applyAlignment="1">
      <alignment horizontal="justify" vertical="center" wrapText="1"/>
    </xf>
  </cellXfs>
  <cellStyles count="9">
    <cellStyle name="Comma" xfId="1" builtinId="3"/>
    <cellStyle name="Comma 2" xfId="7" xr:uid="{83345B8C-349B-4141-8D25-24A8693B3F9A}"/>
    <cellStyle name="Normal" xfId="0" builtinId="0"/>
    <cellStyle name="Normal 2" xfId="4" xr:uid="{D477D52B-2F64-4097-8836-B83A27FB60F9}"/>
    <cellStyle name="Normal_Book1" xfId="3" xr:uid="{00000000-0005-0000-0000-000002000000}"/>
    <cellStyle name="Normal_Evaluation processing" xfId="5" xr:uid="{27BF8176-D758-4FAD-8317-DC91D534C97E}"/>
    <cellStyle name="Normal_Evaluation processing 2" xfId="6" xr:uid="{D0D0E298-2F7F-48A0-893F-79D623F4140F}"/>
    <cellStyle name="Percent" xfId="2" builtinId="5"/>
    <cellStyle name="Percent 2" xfId="8" xr:uid="{2C1833AD-F52A-4AC6-9C1E-173CC5F28E47}"/>
  </cellStyles>
  <dxfs count="1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Cyrl-RS" sz="1100" b="1">
                <a:effectLst/>
              </a:rPr>
              <a:t>Организација обуке</a:t>
            </a:r>
            <a:endParaRPr lang="en-US" sz="1100" b="1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A!$C$40</c:f>
              <c:strCache>
                <c:ptCount val="1"/>
                <c:pt idx="0">
                  <c:v>Веома лоше  (1)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A!$B$41:$B$47</c:f>
              <c:strCache>
                <c:ptCount val="7"/>
                <c:pt idx="0">
                  <c:v>Циљ(еви) обуке</c:v>
                </c:pt>
                <c:pt idx="1">
                  <c:v>Структура обуке</c:v>
                </c:pt>
                <c:pt idx="2">
                  <c:v>Методе рада </c:v>
                </c:pt>
                <c:pt idx="3">
                  <c:v>Радни материјали</c:v>
                </c:pt>
                <c:pt idx="4">
                  <c:v>Радно окружење </c:v>
                </c:pt>
                <c:pt idx="5">
                  <c:v>Логистика</c:v>
                </c:pt>
                <c:pt idx="6">
                  <c:v>Укупна организација обуке</c:v>
                </c:pt>
              </c:strCache>
            </c:strRef>
          </c:cat>
          <c:val>
            <c:numRef>
              <c:f>A!$C$41:$C$47</c:f>
              <c:numCache>
                <c:formatCode>0.00%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D1-4518-BBB4-67128C563313}"/>
            </c:ext>
          </c:extLst>
        </c:ser>
        <c:ser>
          <c:idx val="1"/>
          <c:order val="1"/>
          <c:tx>
            <c:strRef>
              <c:f>A!$D$40</c:f>
              <c:strCache>
                <c:ptCount val="1"/>
                <c:pt idx="0">
                  <c:v>Углавном лоше (2)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A!$B$41:$B$47</c:f>
              <c:strCache>
                <c:ptCount val="7"/>
                <c:pt idx="0">
                  <c:v>Циљ(еви) обуке</c:v>
                </c:pt>
                <c:pt idx="1">
                  <c:v>Структура обуке</c:v>
                </c:pt>
                <c:pt idx="2">
                  <c:v>Методе рада </c:v>
                </c:pt>
                <c:pt idx="3">
                  <c:v>Радни материјали</c:v>
                </c:pt>
                <c:pt idx="4">
                  <c:v>Радно окружење </c:v>
                </c:pt>
                <c:pt idx="5">
                  <c:v>Логистика</c:v>
                </c:pt>
                <c:pt idx="6">
                  <c:v>Укупна организација обуке</c:v>
                </c:pt>
              </c:strCache>
            </c:strRef>
          </c:cat>
          <c:val>
            <c:numRef>
              <c:f>A!$D$41:$D$47</c:f>
              <c:numCache>
                <c:formatCode>0.00%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D1-4518-BBB4-67128C563313}"/>
            </c:ext>
          </c:extLst>
        </c:ser>
        <c:ser>
          <c:idx val="2"/>
          <c:order val="2"/>
          <c:tx>
            <c:strRef>
              <c:f>A!$E$40</c:f>
              <c:strCache>
                <c:ptCount val="1"/>
                <c:pt idx="0">
                  <c:v>Делимично добро (3)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A!$B$41:$B$47</c:f>
              <c:strCache>
                <c:ptCount val="7"/>
                <c:pt idx="0">
                  <c:v>Циљ(еви) обуке</c:v>
                </c:pt>
                <c:pt idx="1">
                  <c:v>Структура обуке</c:v>
                </c:pt>
                <c:pt idx="2">
                  <c:v>Методе рада </c:v>
                </c:pt>
                <c:pt idx="3">
                  <c:v>Радни материјали</c:v>
                </c:pt>
                <c:pt idx="4">
                  <c:v>Радно окружење </c:v>
                </c:pt>
                <c:pt idx="5">
                  <c:v>Логистика</c:v>
                </c:pt>
                <c:pt idx="6">
                  <c:v>Укупна организација обуке</c:v>
                </c:pt>
              </c:strCache>
            </c:strRef>
          </c:cat>
          <c:val>
            <c:numRef>
              <c:f>A!$E$41:$E$47</c:f>
              <c:numCache>
                <c:formatCode>0.00%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D1-4518-BBB4-67128C563313}"/>
            </c:ext>
          </c:extLst>
        </c:ser>
        <c:ser>
          <c:idx val="3"/>
          <c:order val="3"/>
          <c:tx>
            <c:strRef>
              <c:f>A!$F$40</c:f>
              <c:strCache>
                <c:ptCount val="1"/>
                <c:pt idx="0">
                  <c:v>Углавном добро (4)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A!$B$41:$B$47</c:f>
              <c:strCache>
                <c:ptCount val="7"/>
                <c:pt idx="0">
                  <c:v>Циљ(еви) обуке</c:v>
                </c:pt>
                <c:pt idx="1">
                  <c:v>Структура обуке</c:v>
                </c:pt>
                <c:pt idx="2">
                  <c:v>Методе рада </c:v>
                </c:pt>
                <c:pt idx="3">
                  <c:v>Радни материјали</c:v>
                </c:pt>
                <c:pt idx="4">
                  <c:v>Радно окружење </c:v>
                </c:pt>
                <c:pt idx="5">
                  <c:v>Логистика</c:v>
                </c:pt>
                <c:pt idx="6">
                  <c:v>Укупна организација обуке</c:v>
                </c:pt>
              </c:strCache>
            </c:strRef>
          </c:cat>
          <c:val>
            <c:numRef>
              <c:f>A!$F$41:$F$47</c:f>
              <c:numCache>
                <c:formatCode>0.00%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AD1-4518-BBB4-67128C563313}"/>
            </c:ext>
          </c:extLst>
        </c:ser>
        <c:ser>
          <c:idx val="4"/>
          <c:order val="4"/>
          <c:tx>
            <c:strRef>
              <c:f>A!$G$40</c:f>
              <c:strCache>
                <c:ptCount val="1"/>
                <c:pt idx="0">
                  <c:v>Одлично (5)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A!$B$41:$B$47</c:f>
              <c:strCache>
                <c:ptCount val="7"/>
                <c:pt idx="0">
                  <c:v>Циљ(еви) обуке</c:v>
                </c:pt>
                <c:pt idx="1">
                  <c:v>Структура обуке</c:v>
                </c:pt>
                <c:pt idx="2">
                  <c:v>Методе рада </c:v>
                </c:pt>
                <c:pt idx="3">
                  <c:v>Радни материјали</c:v>
                </c:pt>
                <c:pt idx="4">
                  <c:v>Радно окружење </c:v>
                </c:pt>
                <c:pt idx="5">
                  <c:v>Логистика</c:v>
                </c:pt>
                <c:pt idx="6">
                  <c:v>Укупна организација обуке</c:v>
                </c:pt>
              </c:strCache>
            </c:strRef>
          </c:cat>
          <c:val>
            <c:numRef>
              <c:f>A!$G$41:$G$47</c:f>
              <c:numCache>
                <c:formatCode>0.00%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AD1-4518-BBB4-67128C56331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389038544"/>
        <c:axId val="389038936"/>
      </c:barChart>
      <c:catAx>
        <c:axId val="389038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9038936"/>
        <c:crosses val="autoZero"/>
        <c:auto val="1"/>
        <c:lblAlgn val="ctr"/>
        <c:lblOffset val="100"/>
        <c:noMultiLvlLbl val="0"/>
      </c:catAx>
      <c:valAx>
        <c:axId val="389038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9038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mk-MK"/>
              <a:t>Квалитет обуке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A!$C$103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A!$B$104:$B$108</c:f>
              <c:strCache>
                <c:ptCount val="5"/>
                <c:pt idx="0">
                  <c:v>Рециклажа и смањење отпада</c:v>
                </c:pt>
                <c:pt idx="1">
                  <c:v>Очување енергије и воде</c:v>
                </c:pt>
                <c:pt idx="2">
                  <c:v>Спречавање загађења</c:v>
                </c:pt>
                <c:pt idx="3">
                  <c:v>Зелена дистрибуција (паковање и одрживи транспорт)</c:v>
                </c:pt>
                <c:pt idx="4">
                  <c:v>Зелене набавке и зелени финансијски инструменти</c:v>
                </c:pt>
              </c:strCache>
            </c:strRef>
          </c:cat>
          <c:val>
            <c:numRef>
              <c:f>A!$C$104:$C$108</c:f>
              <c:numCache>
                <c:formatCode>0.00%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AB-4EBA-AC53-45756BD3F2A8}"/>
            </c:ext>
          </c:extLst>
        </c:ser>
        <c:ser>
          <c:idx val="1"/>
          <c:order val="1"/>
          <c:tx>
            <c:strRef>
              <c:f>A!$D$103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A!$B$104:$B$108</c:f>
              <c:strCache>
                <c:ptCount val="5"/>
                <c:pt idx="0">
                  <c:v>Рециклажа и смањење отпада</c:v>
                </c:pt>
                <c:pt idx="1">
                  <c:v>Очување енергије и воде</c:v>
                </c:pt>
                <c:pt idx="2">
                  <c:v>Спречавање загађења</c:v>
                </c:pt>
                <c:pt idx="3">
                  <c:v>Зелена дистрибуција (паковање и одрживи транспорт)</c:v>
                </c:pt>
                <c:pt idx="4">
                  <c:v>Зелене набавке и зелени финансијски инструменти</c:v>
                </c:pt>
              </c:strCache>
            </c:strRef>
          </c:cat>
          <c:val>
            <c:numRef>
              <c:f>A!$D$104:$D$108</c:f>
              <c:numCache>
                <c:formatCode>0.00%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AB-4EBA-AC53-45756BD3F2A8}"/>
            </c:ext>
          </c:extLst>
        </c:ser>
        <c:ser>
          <c:idx val="2"/>
          <c:order val="2"/>
          <c:tx>
            <c:strRef>
              <c:f>A!$E$103</c:f>
              <c:strCache>
                <c:ptCount val="1"/>
                <c:pt idx="0">
                  <c:v>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A!$B$104:$B$108</c:f>
              <c:strCache>
                <c:ptCount val="5"/>
                <c:pt idx="0">
                  <c:v>Рециклажа и смањење отпада</c:v>
                </c:pt>
                <c:pt idx="1">
                  <c:v>Очување енергије и воде</c:v>
                </c:pt>
                <c:pt idx="2">
                  <c:v>Спречавање загађења</c:v>
                </c:pt>
                <c:pt idx="3">
                  <c:v>Зелена дистрибуција (паковање и одрживи транспорт)</c:v>
                </c:pt>
                <c:pt idx="4">
                  <c:v>Зелене набавке и зелени финансијски инструменти</c:v>
                </c:pt>
              </c:strCache>
            </c:strRef>
          </c:cat>
          <c:val>
            <c:numRef>
              <c:f>A!$E$104:$E$108</c:f>
              <c:numCache>
                <c:formatCode>0.00%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AB-4EBA-AC53-45756BD3F2A8}"/>
            </c:ext>
          </c:extLst>
        </c:ser>
        <c:ser>
          <c:idx val="3"/>
          <c:order val="3"/>
          <c:tx>
            <c:strRef>
              <c:f>A!$F$103</c:f>
              <c:strCache>
                <c:ptCount val="1"/>
                <c:pt idx="0">
                  <c:v>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A!$B$104:$B$108</c:f>
              <c:strCache>
                <c:ptCount val="5"/>
                <c:pt idx="0">
                  <c:v>Рециклажа и смањење отпада</c:v>
                </c:pt>
                <c:pt idx="1">
                  <c:v>Очување енергије и воде</c:v>
                </c:pt>
                <c:pt idx="2">
                  <c:v>Спречавање загађења</c:v>
                </c:pt>
                <c:pt idx="3">
                  <c:v>Зелена дистрибуција (паковање и одрживи транспорт)</c:v>
                </c:pt>
                <c:pt idx="4">
                  <c:v>Зелене набавке и зелени финансијски инструменти</c:v>
                </c:pt>
              </c:strCache>
            </c:strRef>
          </c:cat>
          <c:val>
            <c:numRef>
              <c:f>A!$F$104:$F$108</c:f>
              <c:numCache>
                <c:formatCode>0.00%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AB-4EBA-AC53-45756BD3F2A8}"/>
            </c:ext>
          </c:extLst>
        </c:ser>
        <c:ser>
          <c:idx val="4"/>
          <c:order val="4"/>
          <c:tx>
            <c:strRef>
              <c:f>A!$G$103</c:f>
              <c:strCache>
                <c:ptCount val="1"/>
                <c:pt idx="0">
                  <c:v>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A!$B$104:$B$108</c:f>
              <c:strCache>
                <c:ptCount val="5"/>
                <c:pt idx="0">
                  <c:v>Рециклажа и смањење отпада</c:v>
                </c:pt>
                <c:pt idx="1">
                  <c:v>Очување енергије и воде</c:v>
                </c:pt>
                <c:pt idx="2">
                  <c:v>Спречавање загађења</c:v>
                </c:pt>
                <c:pt idx="3">
                  <c:v>Зелена дистрибуција (паковање и одрживи транспорт)</c:v>
                </c:pt>
                <c:pt idx="4">
                  <c:v>Зелене набавке и зелени финансијски инструменти</c:v>
                </c:pt>
              </c:strCache>
            </c:strRef>
          </c:cat>
          <c:val>
            <c:numRef>
              <c:f>A!$G$104:$G$108</c:f>
              <c:numCache>
                <c:formatCode>0.00%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DAB-4EBA-AC53-45756BD3F2A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389039328"/>
        <c:axId val="389037760"/>
      </c:barChart>
      <c:catAx>
        <c:axId val="389039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9037760"/>
        <c:crosses val="autoZero"/>
        <c:auto val="1"/>
        <c:lblAlgn val="ctr"/>
        <c:lblOffset val="100"/>
        <c:noMultiLvlLbl val="0"/>
      </c:catAx>
      <c:valAx>
        <c:axId val="389037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9039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mk-MK" sz="1100" b="1" i="0" u="none" strike="noStrike" cap="none" normalizeH="0" baseline="0">
                <a:effectLst/>
              </a:rPr>
              <a:t>Процена утицаја обуке</a:t>
            </a:r>
            <a:endParaRPr lang="en-US" sz="11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A!$C$183:$C$184</c:f>
              <c:strCache>
                <c:ptCount val="2"/>
                <c:pt idx="0">
                  <c:v>Оцена</c:v>
                </c:pt>
                <c:pt idx="1">
                  <c:v>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A!$B$185:$B$188</c:f>
              <c:strCache>
                <c:ptCount val="4"/>
                <c:pt idx="0">
                  <c:v>Обука озелењавање пословања је корисна</c:v>
                </c:pt>
                <c:pt idx="1">
                  <c:v>Знање/вештине које сам стекао/ла користићу на радном месту</c:v>
                </c:pt>
                <c:pt idx="2">
                  <c:v>Тренинг озелењавање пословања МСП-а препоручићу другима привредним субјектима</c:v>
                </c:pt>
                <c:pt idx="3">
                  <c:v>Обука је испунила моја очекивања</c:v>
                </c:pt>
              </c:strCache>
            </c:strRef>
          </c:cat>
          <c:val>
            <c:numRef>
              <c:f>A!$C$185:$C$188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46-4AF7-AAAF-A94281AB4FD0}"/>
            </c:ext>
          </c:extLst>
        </c:ser>
        <c:ser>
          <c:idx val="1"/>
          <c:order val="1"/>
          <c:tx>
            <c:strRef>
              <c:f>A!$D$183:$D$184</c:f>
              <c:strCache>
                <c:ptCount val="2"/>
                <c:pt idx="0">
                  <c:v>Оцена</c:v>
                </c:pt>
                <c:pt idx="1">
                  <c:v>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A!$B$185:$B$188</c:f>
              <c:strCache>
                <c:ptCount val="4"/>
                <c:pt idx="0">
                  <c:v>Обука озелењавање пословања је корисна</c:v>
                </c:pt>
                <c:pt idx="1">
                  <c:v>Знање/вештине које сам стекао/ла користићу на радном месту</c:v>
                </c:pt>
                <c:pt idx="2">
                  <c:v>Тренинг озелењавање пословања МСП-а препоручићу другима привредним субјектима</c:v>
                </c:pt>
                <c:pt idx="3">
                  <c:v>Обука је испунила моја очекивања</c:v>
                </c:pt>
              </c:strCache>
            </c:strRef>
          </c:cat>
          <c:val>
            <c:numRef>
              <c:f>A!$D$185:$D$188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46-4AF7-AAAF-A94281AB4FD0}"/>
            </c:ext>
          </c:extLst>
        </c:ser>
        <c:ser>
          <c:idx val="2"/>
          <c:order val="2"/>
          <c:tx>
            <c:strRef>
              <c:f>A!$E$183:$E$184</c:f>
              <c:strCache>
                <c:ptCount val="2"/>
                <c:pt idx="0">
                  <c:v>Оцена</c:v>
                </c:pt>
                <c:pt idx="1">
                  <c:v>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A!$B$185:$B$188</c:f>
              <c:strCache>
                <c:ptCount val="4"/>
                <c:pt idx="0">
                  <c:v>Обука озелењавање пословања је корисна</c:v>
                </c:pt>
                <c:pt idx="1">
                  <c:v>Знање/вештине које сам стекао/ла користићу на радном месту</c:v>
                </c:pt>
                <c:pt idx="2">
                  <c:v>Тренинг озелењавање пословања МСП-а препоручићу другима привредним субјектима</c:v>
                </c:pt>
                <c:pt idx="3">
                  <c:v>Обука је испунила моја очекивања</c:v>
                </c:pt>
              </c:strCache>
            </c:strRef>
          </c:cat>
          <c:val>
            <c:numRef>
              <c:f>A!$E$185:$E$188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46-4AF7-AAAF-A94281AB4FD0}"/>
            </c:ext>
          </c:extLst>
        </c:ser>
        <c:ser>
          <c:idx val="3"/>
          <c:order val="3"/>
          <c:tx>
            <c:strRef>
              <c:f>A!$F$183:$F$184</c:f>
              <c:strCache>
                <c:ptCount val="2"/>
                <c:pt idx="0">
                  <c:v>Оцена</c:v>
                </c:pt>
                <c:pt idx="1">
                  <c:v>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A!$B$185:$B$188</c:f>
              <c:strCache>
                <c:ptCount val="4"/>
                <c:pt idx="0">
                  <c:v>Обука озелењавање пословања је корисна</c:v>
                </c:pt>
                <c:pt idx="1">
                  <c:v>Знање/вештине које сам стекао/ла користићу на радном месту</c:v>
                </c:pt>
                <c:pt idx="2">
                  <c:v>Тренинг озелењавање пословања МСП-а препоручићу другима привредним субјектима</c:v>
                </c:pt>
                <c:pt idx="3">
                  <c:v>Обука је испунила моја очекивања</c:v>
                </c:pt>
              </c:strCache>
            </c:strRef>
          </c:cat>
          <c:val>
            <c:numRef>
              <c:f>A!$F$185:$F$188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46-4AF7-AAAF-A94281AB4FD0}"/>
            </c:ext>
          </c:extLst>
        </c:ser>
        <c:ser>
          <c:idx val="4"/>
          <c:order val="4"/>
          <c:tx>
            <c:strRef>
              <c:f>A!$G$183:$G$184</c:f>
              <c:strCache>
                <c:ptCount val="2"/>
                <c:pt idx="0">
                  <c:v>Оцена</c:v>
                </c:pt>
                <c:pt idx="1">
                  <c:v>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A!$B$185:$B$188</c:f>
              <c:strCache>
                <c:ptCount val="4"/>
                <c:pt idx="0">
                  <c:v>Обука озелењавање пословања је корисна</c:v>
                </c:pt>
                <c:pt idx="1">
                  <c:v>Знање/вештине које сам стекао/ла користићу на радном месту</c:v>
                </c:pt>
                <c:pt idx="2">
                  <c:v>Тренинг озелењавање пословања МСП-а препоручићу другима привредним субјектима</c:v>
                </c:pt>
                <c:pt idx="3">
                  <c:v>Обука је испунила моја очекивања</c:v>
                </c:pt>
              </c:strCache>
            </c:strRef>
          </c:cat>
          <c:val>
            <c:numRef>
              <c:f>A!$G$185:$G$188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C46-4AF7-AAAF-A94281AB4FD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392596952"/>
        <c:axId val="392602048"/>
      </c:barChart>
      <c:catAx>
        <c:axId val="392596952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2602048"/>
        <c:crosses val="autoZero"/>
        <c:auto val="1"/>
        <c:lblAlgn val="ctr"/>
        <c:lblOffset val="100"/>
        <c:noMultiLvlLbl val="0"/>
      </c:catAx>
      <c:valAx>
        <c:axId val="39260204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2596952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581576026637066E-2"/>
          <c:y val="3.5593220338983052E-2"/>
          <c:w val="0.91009988901220862"/>
          <c:h val="0.789830508474576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B!$C$36</c:f>
              <c:strCache>
                <c:ptCount val="1"/>
                <c:pt idx="0">
                  <c:v>Очекујем у потпуности 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B!$D$35:$H$35</c:f>
              <c:strCache>
                <c:ptCount val="5"/>
                <c:pt idx="0">
                  <c:v>Стицање нових знања и вештина за озелењавање пословања</c:v>
                </c:pt>
                <c:pt idx="1">
                  <c:v>Практична корист од научених лекција</c:v>
                </c:pt>
                <c:pt idx="2">
                  <c:v>Размена искустава</c:v>
                </c:pt>
                <c:pt idx="3">
                  <c:v>Доступност тренера за питања и појашњена након обуке</c:v>
                </c:pt>
                <c:pt idx="4">
                  <c:v>Ништа корисно се не може научити на овој обуци</c:v>
                </c:pt>
              </c:strCache>
            </c:strRef>
          </c:cat>
          <c:val>
            <c:numRef>
              <c:f>B!$D$36:$H$36</c:f>
              <c:numCache>
                <c:formatCode>0.00%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73-443B-A436-F18745B7A398}"/>
            </c:ext>
          </c:extLst>
        </c:ser>
        <c:ser>
          <c:idx val="1"/>
          <c:order val="1"/>
          <c:tx>
            <c:strRef>
              <c:f>B!$C$37</c:f>
              <c:strCache>
                <c:ptCount val="1"/>
                <c:pt idx="0">
                  <c:v>Очекујем 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B!$D$35:$H$35</c:f>
              <c:strCache>
                <c:ptCount val="5"/>
                <c:pt idx="0">
                  <c:v>Стицање нових знања и вештина за озелењавање пословања</c:v>
                </c:pt>
                <c:pt idx="1">
                  <c:v>Практична корист од научених лекција</c:v>
                </c:pt>
                <c:pt idx="2">
                  <c:v>Размена искустава</c:v>
                </c:pt>
                <c:pt idx="3">
                  <c:v>Доступност тренера за питања и појашњена након обуке</c:v>
                </c:pt>
                <c:pt idx="4">
                  <c:v>Ништа корисно се не може научити на овој обуци</c:v>
                </c:pt>
              </c:strCache>
            </c:strRef>
          </c:cat>
          <c:val>
            <c:numRef>
              <c:f>B!$D$37:$H$37</c:f>
              <c:numCache>
                <c:formatCode>0.00%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73-443B-A436-F18745B7A398}"/>
            </c:ext>
          </c:extLst>
        </c:ser>
        <c:ser>
          <c:idx val="2"/>
          <c:order val="2"/>
          <c:tx>
            <c:strRef>
              <c:f>B!$C$38</c:f>
              <c:strCache>
                <c:ptCount val="1"/>
                <c:pt idx="0">
                  <c:v>Неутрално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B!$D$35:$H$35</c:f>
              <c:strCache>
                <c:ptCount val="5"/>
                <c:pt idx="0">
                  <c:v>Стицање нових знања и вештина за озелењавање пословања</c:v>
                </c:pt>
                <c:pt idx="1">
                  <c:v>Практична корист од научених лекција</c:v>
                </c:pt>
                <c:pt idx="2">
                  <c:v>Размена искустава</c:v>
                </c:pt>
                <c:pt idx="3">
                  <c:v>Доступност тренера за питања и појашњена након обуке</c:v>
                </c:pt>
                <c:pt idx="4">
                  <c:v>Ништа корисно се не може научити на овој обуци</c:v>
                </c:pt>
              </c:strCache>
            </c:strRef>
          </c:cat>
          <c:val>
            <c:numRef>
              <c:f>B!$D$38:$H$38</c:f>
              <c:numCache>
                <c:formatCode>0.00%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73-443B-A436-F18745B7A398}"/>
            </c:ext>
          </c:extLst>
        </c:ser>
        <c:ser>
          <c:idx val="3"/>
          <c:order val="3"/>
          <c:tx>
            <c:strRef>
              <c:f>B!$C$39</c:f>
              <c:strCache>
                <c:ptCount val="1"/>
                <c:pt idx="0">
                  <c:v>Не  очекујем много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B!$D$35:$H$35</c:f>
              <c:strCache>
                <c:ptCount val="5"/>
                <c:pt idx="0">
                  <c:v>Стицање нових знања и вештина за озелењавање пословања</c:v>
                </c:pt>
                <c:pt idx="1">
                  <c:v>Практична корист од научених лекција</c:v>
                </c:pt>
                <c:pt idx="2">
                  <c:v>Размена искустава</c:v>
                </c:pt>
                <c:pt idx="3">
                  <c:v>Доступност тренера за питања и појашњена након обуке</c:v>
                </c:pt>
                <c:pt idx="4">
                  <c:v>Ништа корисно се не може научити на овој обуци</c:v>
                </c:pt>
              </c:strCache>
            </c:strRef>
          </c:cat>
          <c:val>
            <c:numRef>
              <c:f>B!$D$39:$H$39</c:f>
              <c:numCache>
                <c:formatCode>0.00%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D73-443B-A436-F18745B7A398}"/>
            </c:ext>
          </c:extLst>
        </c:ser>
        <c:ser>
          <c:idx val="4"/>
          <c:order val="4"/>
          <c:tx>
            <c:strRef>
              <c:f>B!$C$40</c:f>
              <c:strCache>
                <c:ptCount val="1"/>
                <c:pt idx="0">
                  <c:v>Не  очекујем ништа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B!$D$35:$H$35</c:f>
              <c:strCache>
                <c:ptCount val="5"/>
                <c:pt idx="0">
                  <c:v>Стицање нових знања и вештина за озелењавање пословања</c:v>
                </c:pt>
                <c:pt idx="1">
                  <c:v>Практична корист од научених лекција</c:v>
                </c:pt>
                <c:pt idx="2">
                  <c:v>Размена искустава</c:v>
                </c:pt>
                <c:pt idx="3">
                  <c:v>Доступност тренера за питања и појашњена након обуке</c:v>
                </c:pt>
                <c:pt idx="4">
                  <c:v>Ништа корисно се не може научити на овој обуци</c:v>
                </c:pt>
              </c:strCache>
            </c:strRef>
          </c:cat>
          <c:val>
            <c:numRef>
              <c:f>B!$D$40:$H$40</c:f>
              <c:numCache>
                <c:formatCode>0.00%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73-443B-A436-F18745B7A39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364058880"/>
        <c:axId val="364068864"/>
      </c:barChart>
      <c:catAx>
        <c:axId val="36405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en-US"/>
          </a:p>
        </c:txPr>
        <c:crossAx val="364068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4068864"/>
        <c:scaling>
          <c:orientation val="minMax"/>
          <c:max val="1"/>
        </c:scaling>
        <c:delete val="0"/>
        <c:axPos val="l"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3640588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3.7244737452437865E-2"/>
          <c:y val="0.95234671752987399"/>
          <c:w val="0.93229744728079911"/>
          <c:h val="4.0677966101694912E-2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>
          <a:latin typeface="+mn-lt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B!$B$107</c:f>
              <c:strCache>
                <c:ptCount val="1"/>
                <c:pt idx="0">
                  <c:v>Очекивања</c:v>
                </c:pt>
              </c:strCache>
            </c:strRef>
          </c:tx>
          <c:invertIfNegative val="0"/>
          <c:cat>
            <c:strRef>
              <c:f>B!$C$106:$E$106</c:f>
              <c:strCache>
                <c:ptCount val="3"/>
                <c:pt idx="0">
                  <c:v>Стицање нових знања и вештина</c:v>
                </c:pt>
                <c:pt idx="1">
                  <c:v>Корист од научених лекција</c:v>
                </c:pt>
                <c:pt idx="2">
                  <c:v>Испуњеност очекивања</c:v>
                </c:pt>
              </c:strCache>
            </c:strRef>
          </c:cat>
          <c:val>
            <c:numRef>
              <c:f>B!$C$107:$E$107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3A-44C2-9D88-B41939D0B07F}"/>
            </c:ext>
          </c:extLst>
        </c:ser>
        <c:ser>
          <c:idx val="1"/>
          <c:order val="1"/>
          <c:tx>
            <c:strRef>
              <c:f>B!$B$108</c:f>
              <c:strCache>
                <c:ptCount val="1"/>
                <c:pt idx="0">
                  <c:v>Евалуација</c:v>
                </c:pt>
              </c:strCache>
            </c:strRef>
          </c:tx>
          <c:invertIfNegative val="0"/>
          <c:cat>
            <c:strRef>
              <c:f>B!$C$106:$E$106</c:f>
              <c:strCache>
                <c:ptCount val="3"/>
                <c:pt idx="0">
                  <c:v>Стицање нових знања и вештина</c:v>
                </c:pt>
                <c:pt idx="1">
                  <c:v>Корист од научених лекција</c:v>
                </c:pt>
                <c:pt idx="2">
                  <c:v>Испуњеност очекивања</c:v>
                </c:pt>
              </c:strCache>
            </c:strRef>
          </c:cat>
          <c:val>
            <c:numRef>
              <c:f>B!$C$108:$E$108</c:f>
              <c:numCache>
                <c:formatCode>0.00%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A73A-44C2-9D88-B41939D0B07F}"/>
            </c:ext>
          </c:extLst>
        </c:ser>
        <c:ser>
          <c:idx val="2"/>
          <c:order val="2"/>
          <c:tx>
            <c:strRef>
              <c:f>B!$B$109</c:f>
              <c:strCache>
                <c:ptCount val="1"/>
                <c:pt idx="0">
                  <c:v>Разлика</c:v>
                </c:pt>
              </c:strCache>
            </c:strRef>
          </c:tx>
          <c:invertIfNegative val="0"/>
          <c:cat>
            <c:strRef>
              <c:f>B!$C$106:$E$106</c:f>
              <c:strCache>
                <c:ptCount val="3"/>
                <c:pt idx="0">
                  <c:v>Стицање нових знања и вештина</c:v>
                </c:pt>
                <c:pt idx="1">
                  <c:v>Корист од научених лекција</c:v>
                </c:pt>
                <c:pt idx="2">
                  <c:v>Испуњеност очекивања</c:v>
                </c:pt>
              </c:strCache>
            </c:strRef>
          </c:cat>
          <c:val>
            <c:numRef>
              <c:f>B!$C$109:$E$109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3A-44C2-9D88-B41939D0B0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8833152"/>
        <c:axId val="378851328"/>
      </c:barChart>
      <c:catAx>
        <c:axId val="3788331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78851328"/>
        <c:crosses val="autoZero"/>
        <c:auto val="1"/>
        <c:lblAlgn val="ctr"/>
        <c:lblOffset val="100"/>
        <c:noMultiLvlLbl val="0"/>
      </c:catAx>
      <c:valAx>
        <c:axId val="378851328"/>
        <c:scaling>
          <c:orientation val="minMax"/>
          <c:max val="1"/>
        </c:scaling>
        <c:delete val="0"/>
        <c:axPos val="l"/>
        <c:numFmt formatCode="0.00%" sourceLinked="1"/>
        <c:majorTickMark val="out"/>
        <c:minorTickMark val="none"/>
        <c:tickLblPos val="nextTo"/>
        <c:crossAx val="3788331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sr-Cyrl-RS"/>
              <a:t>Унапређење знања и вештина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D!$C$94</c:f>
              <c:strCache>
                <c:ptCount val="1"/>
                <c:pt idx="0">
                  <c:v>Пре тест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D!$B$95:$B$100</c:f>
              <c:strCache>
                <c:ptCount val="6"/>
                <c:pt idx="0">
                  <c:v>Рециклажа и смањење отпада</c:v>
                </c:pt>
                <c:pt idx="1">
                  <c:v>Очување енергије и воде</c:v>
                </c:pt>
                <c:pt idx="2">
                  <c:v>Спречавање загађења</c:v>
                </c:pt>
                <c:pt idx="3">
                  <c:v>Зелена дистрибуција (паковање и одрживи транспорт)</c:v>
                </c:pt>
                <c:pt idx="4">
                  <c:v>Зелене набавке и зелени финансијски инструменти</c:v>
                </c:pt>
                <c:pt idx="5">
                  <c:v>Бизнис Плану/ Стратегије за озелењавање пословања привредног субјект</c:v>
                </c:pt>
              </c:strCache>
            </c:strRef>
          </c:cat>
          <c:val>
            <c:numRef>
              <c:f>D!$C$95:$C$100</c:f>
              <c:numCache>
                <c:formatCode>0.0%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F5-4452-B1B4-2DA0FC663219}"/>
            </c:ext>
          </c:extLst>
        </c:ser>
        <c:ser>
          <c:idx val="1"/>
          <c:order val="1"/>
          <c:tx>
            <c:strRef>
              <c:f>D!$D$94</c:f>
              <c:strCache>
                <c:ptCount val="1"/>
                <c:pt idx="0">
                  <c:v>Пост тест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D!$B$95:$B$100</c:f>
              <c:strCache>
                <c:ptCount val="6"/>
                <c:pt idx="0">
                  <c:v>Рециклажа и смањење отпада</c:v>
                </c:pt>
                <c:pt idx="1">
                  <c:v>Очување енергије и воде</c:v>
                </c:pt>
                <c:pt idx="2">
                  <c:v>Спречавање загађења</c:v>
                </c:pt>
                <c:pt idx="3">
                  <c:v>Зелена дистрибуција (паковање и одрживи транспорт)</c:v>
                </c:pt>
                <c:pt idx="4">
                  <c:v>Зелене набавке и зелени финансијски инструменти</c:v>
                </c:pt>
                <c:pt idx="5">
                  <c:v>Бизнис Плану/ Стратегије за озелењавање пословања привредног субјект</c:v>
                </c:pt>
              </c:strCache>
            </c:strRef>
          </c:cat>
          <c:val>
            <c:numRef>
              <c:f>D!$D$95:$D$100</c:f>
              <c:numCache>
                <c:formatCode>0.0%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F5-4452-B1B4-2DA0FC66321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47"/>
        <c:axId val="392598128"/>
        <c:axId val="392600872"/>
      </c:barChart>
      <c:catAx>
        <c:axId val="39259812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2600872"/>
        <c:crosses val="autoZero"/>
        <c:auto val="1"/>
        <c:lblAlgn val="ctr"/>
        <c:lblOffset val="100"/>
        <c:noMultiLvlLbl val="0"/>
      </c:catAx>
      <c:valAx>
        <c:axId val="39260087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2598128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sr-Cyrl-RS"/>
              <a:t>Ефективно повећање знања/вештина</a:t>
            </a:r>
            <a:endParaRPr lang="en-US"/>
          </a:p>
        </c:rich>
      </c:tx>
      <c:layout>
        <c:manualLayout>
          <c:xMode val="edge"/>
          <c:yMode val="edge"/>
          <c:x val="0.24170737219491401"/>
          <c:y val="1.14285714285714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D!$C$102</c:f>
              <c:strCache>
                <c:ptCount val="1"/>
                <c:pt idx="0">
                  <c:v>Пре тест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D!$B$103:$B$108</c:f>
              <c:strCache>
                <c:ptCount val="6"/>
                <c:pt idx="0">
                  <c:v>Рециклажа и смањење отпада</c:v>
                </c:pt>
                <c:pt idx="1">
                  <c:v>Очување енергије и воде</c:v>
                </c:pt>
                <c:pt idx="2">
                  <c:v>Спречавање загађења</c:v>
                </c:pt>
                <c:pt idx="3">
                  <c:v>Зелена дистрибуција (паковање и одрживи транспорт)</c:v>
                </c:pt>
                <c:pt idx="4">
                  <c:v>Зелене набавке и зелени финансијски инструменти</c:v>
                </c:pt>
                <c:pt idx="5">
                  <c:v>Бизнис Плану/ Стратегије за озелењавање пословања привредног субјект</c:v>
                </c:pt>
              </c:strCache>
            </c:strRef>
          </c:cat>
          <c:val>
            <c:numRef>
              <c:f>D!$C$103:$C$108</c:f>
              <c:numCache>
                <c:formatCode>0.0%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CD-48DC-AF51-B7A3E7660F30}"/>
            </c:ext>
          </c:extLst>
        </c:ser>
        <c:ser>
          <c:idx val="1"/>
          <c:order val="1"/>
          <c:tx>
            <c:strRef>
              <c:f>D!$D$102</c:f>
              <c:strCache>
                <c:ptCount val="1"/>
                <c:pt idx="0">
                  <c:v>Пост тест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D!$B$103:$B$108</c:f>
              <c:strCache>
                <c:ptCount val="6"/>
                <c:pt idx="0">
                  <c:v>Рециклажа и смањење отпада</c:v>
                </c:pt>
                <c:pt idx="1">
                  <c:v>Очување енергије и воде</c:v>
                </c:pt>
                <c:pt idx="2">
                  <c:v>Спречавање загађења</c:v>
                </c:pt>
                <c:pt idx="3">
                  <c:v>Зелена дистрибуција (паковање и одрживи транспорт)</c:v>
                </c:pt>
                <c:pt idx="4">
                  <c:v>Зелене набавке и зелени финансијски инструменти</c:v>
                </c:pt>
                <c:pt idx="5">
                  <c:v>Бизнис Плану/ Стратегије за озелењавање пословања привредног субјект</c:v>
                </c:pt>
              </c:strCache>
            </c:strRef>
          </c:cat>
          <c:val>
            <c:numRef>
              <c:f>D!$D$103:$D$108</c:f>
              <c:numCache>
                <c:formatCode>0.0%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CD-48DC-AF51-B7A3E7660F3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47"/>
        <c:axId val="392604008"/>
        <c:axId val="392599304"/>
      </c:barChart>
      <c:catAx>
        <c:axId val="39260400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2599304"/>
        <c:crosses val="autoZero"/>
        <c:auto val="1"/>
        <c:lblAlgn val="ctr"/>
        <c:lblOffset val="100"/>
        <c:noMultiLvlLbl val="0"/>
      </c:catAx>
      <c:valAx>
        <c:axId val="39259930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2604008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03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48</xdr:row>
      <xdr:rowOff>34290</xdr:rowOff>
    </xdr:from>
    <xdr:to>
      <xdr:col>7</xdr:col>
      <xdr:colOff>548640</xdr:colOff>
      <xdr:row>67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FBB25A2-B768-EC55-CD2F-3C7CFC81BC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108</xdr:row>
      <xdr:rowOff>105410</xdr:rowOff>
    </xdr:from>
    <xdr:to>
      <xdr:col>7</xdr:col>
      <xdr:colOff>487680</xdr:colOff>
      <xdr:row>127</xdr:row>
      <xdr:rowOff>124460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DD3676A5-6FD6-4C9C-9A67-F87FA0CEFD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190</xdr:row>
      <xdr:rowOff>30480</xdr:rowOff>
    </xdr:from>
    <xdr:to>
      <xdr:col>7</xdr:col>
      <xdr:colOff>563880</xdr:colOff>
      <xdr:row>218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BD91407-C4AA-426E-D2CC-794B7A1ECE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76200</xdr:colOff>
      <xdr:row>0</xdr:row>
      <xdr:rowOff>38100</xdr:rowOff>
    </xdr:from>
    <xdr:to>
      <xdr:col>7</xdr:col>
      <xdr:colOff>544602</xdr:colOff>
      <xdr:row>23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FC5CA6F-EEC7-4BD8-B4A1-EEB68AE0A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200" y="38100"/>
          <a:ext cx="6206262" cy="4282440"/>
        </a:xfrm>
        <a:prstGeom prst="rect">
          <a:avLst/>
        </a:prstGeom>
        <a:ln>
          <a:solidFill>
            <a:srgbClr val="002060"/>
          </a:solidFill>
        </a:ln>
      </xdr:spPr>
    </xdr:pic>
    <xdr:clientData/>
  </xdr:twoCellAnchor>
  <xdr:twoCellAnchor>
    <xdr:from>
      <xdr:col>1</xdr:col>
      <xdr:colOff>45720</xdr:colOff>
      <xdr:row>4</xdr:row>
      <xdr:rowOff>181928</xdr:rowOff>
    </xdr:from>
    <xdr:to>
      <xdr:col>7</xdr:col>
      <xdr:colOff>350520</xdr:colOff>
      <xdr:row>15</xdr:row>
      <xdr:rowOff>15239</xdr:rowOff>
    </xdr:to>
    <xdr:sp macro="" textlink="">
      <xdr:nvSpPr>
        <xdr:cNvPr id="5" name="TextBox 7">
          <a:extLst>
            <a:ext uri="{FF2B5EF4-FFF2-40B4-BE49-F238E27FC236}">
              <a16:creationId xmlns:a16="http://schemas.microsoft.com/office/drawing/2014/main" id="{2AB0898B-7C0E-4EDC-B98C-F887D2B3B0B1}"/>
            </a:ext>
          </a:extLst>
        </xdr:cNvPr>
        <xdr:cNvSpPr txBox="1"/>
      </xdr:nvSpPr>
      <xdr:spPr>
        <a:xfrm>
          <a:off x="289560" y="913448"/>
          <a:ext cx="5798820" cy="1844991"/>
        </a:xfrm>
        <a:prstGeom prst="rect">
          <a:avLst/>
        </a:prstGeom>
        <a:noFill/>
        <a:ln>
          <a:solidFill>
            <a:srgbClr val="FF0000"/>
          </a:solidFill>
        </a:ln>
      </xdr:spPr>
      <xdr:txBody>
        <a:bodyPr wrap="square" rtlCol="0" anchor="ctr" anchorCtr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mk-MK" sz="1100" b="1">
              <a:solidFill>
                <a:sysClr val="windowText" lastClr="000000"/>
              </a:solidFill>
            </a:rPr>
            <a:t>ЕВАЛУАЦИОНИ ИЗВЕШТАЈ</a:t>
          </a:r>
        </a:p>
        <a:p>
          <a:pPr algn="ctr"/>
          <a:r>
            <a:rPr lang="en-US" sz="1100" b="1">
              <a:solidFill>
                <a:sysClr val="windowText" lastClr="000000"/>
              </a:solidFill>
            </a:rPr>
            <a:t> </a:t>
          </a:r>
        </a:p>
        <a:p>
          <a:pPr algn="ctr"/>
          <a:r>
            <a:rPr lang="mk-MK" sz="1100" b="1">
              <a:solidFill>
                <a:sysClr val="windowText" lastClr="000000"/>
              </a:solidFill>
            </a:rPr>
            <a:t> ИЗГРАДЊА КАПАЦИТЕТА МИКРО, МАЛИХ И СРЕДЊИХ ПРЕДУЗЕЋА И ПРЕДУЗЕТНИЧКИХ И ЗАНАТСКИХ РАДЊИ ЗА ОЗЕЛЕЊАВАЊЕ ПОСЛОВАЊА </a:t>
          </a:r>
        </a:p>
        <a:p>
          <a:pPr algn="ctr"/>
          <a:r>
            <a:rPr lang="mk-MK" sz="1100" b="1">
              <a:solidFill>
                <a:sysClr val="windowText" lastClr="000000"/>
              </a:solidFill>
            </a:rPr>
            <a:t> </a:t>
          </a:r>
        </a:p>
        <a:p>
          <a:pPr algn="ctr"/>
          <a:r>
            <a:rPr lang="mk-MK" sz="1100" b="1">
              <a:solidFill>
                <a:sysClr val="windowText" lastClr="000000"/>
              </a:solidFill>
            </a:rPr>
            <a:t>ТРОДНЕВНА РАДИОНИЦА - ОБУКА ОЗЕЛЕЊАВАЊЕ ПОСЛОВАЊА</a:t>
          </a:r>
        </a:p>
        <a:p>
          <a:pPr algn="ctr"/>
          <a:endParaRPr lang="en-US" sz="1050">
            <a:solidFill>
              <a:srgbClr val="FF0000"/>
            </a:solidFill>
          </a:endParaRPr>
        </a:p>
        <a:p>
          <a:pPr algn="ctr"/>
          <a:r>
            <a:rPr lang="sr-Cyrl-RS" sz="1050">
              <a:solidFill>
                <a:srgbClr val="FF0000"/>
              </a:solidFill>
            </a:rPr>
            <a:t>Место</a:t>
          </a:r>
          <a:r>
            <a:rPr lang="en-US" sz="1050">
              <a:solidFill>
                <a:srgbClr val="FF0000"/>
              </a:solidFill>
            </a:rPr>
            <a:t>: ________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r-Cyrl-RS" sz="1050">
              <a:solidFill>
                <a:srgbClr val="FF0000"/>
              </a:solidFill>
            </a:rPr>
            <a:t>Датум</a:t>
          </a:r>
          <a:r>
            <a:rPr lang="en-US" sz="1050" kern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: ________</a:t>
          </a:r>
          <a:endParaRPr lang="en-US" sz="105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38100</xdr:colOff>
      <xdr:row>15</xdr:row>
      <xdr:rowOff>76200</xdr:rowOff>
    </xdr:from>
    <xdr:to>
      <xdr:col>7</xdr:col>
      <xdr:colOff>342900</xdr:colOff>
      <xdr:row>20</xdr:row>
      <xdr:rowOff>38100</xdr:rowOff>
    </xdr:to>
    <xdr:sp macro="" textlink="">
      <xdr:nvSpPr>
        <xdr:cNvPr id="11" name="TextBox 7">
          <a:extLst>
            <a:ext uri="{FF2B5EF4-FFF2-40B4-BE49-F238E27FC236}">
              <a16:creationId xmlns:a16="http://schemas.microsoft.com/office/drawing/2014/main" id="{5918D211-354C-465A-9E23-9E1BD2A2195B}"/>
            </a:ext>
          </a:extLst>
        </xdr:cNvPr>
        <xdr:cNvSpPr txBox="1"/>
      </xdr:nvSpPr>
      <xdr:spPr>
        <a:xfrm>
          <a:off x="281940" y="2819400"/>
          <a:ext cx="5798820" cy="876300"/>
        </a:xfrm>
        <a:prstGeom prst="rect">
          <a:avLst/>
        </a:prstGeom>
        <a:noFill/>
        <a:ln>
          <a:noFill/>
        </a:ln>
      </xdr:spPr>
      <xdr:txBody>
        <a:bodyPr wrap="square" rtlCol="0" anchor="ctr" anchorCtr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just"/>
          <a:r>
            <a:rPr lang="en-GB" sz="1000" b="1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Одрицање одговорности:</a:t>
          </a:r>
          <a:endParaRPr lang="en-US" sz="1000" kern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just"/>
          <a:r>
            <a:rPr lang="en-GB" sz="10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Финансирано средствима Европске уније. Изражена становишта представљају искључиво становишта аутора и не одражавају нужно ставове Европске уније или Фондације Темпус. Ни под којим условима се Европска унија ни давалац наменских бесповратних средстава не могу сматрати одговорнима за њихову садржину</a:t>
          </a:r>
          <a:endParaRPr lang="en-US" sz="10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0.46512</cdr:x>
      <cdr:y>0.88229</cdr:y>
    </cdr:from>
    <cdr:to>
      <cdr:x>0.58874</cdr:x>
      <cdr:y>0.93107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890A3621-0E36-6D5A-6A9E-C9C55120C599}"/>
            </a:ext>
          </a:extLst>
        </cdr:cNvPr>
        <cdr:cNvSpPr txBox="1"/>
      </cdr:nvSpPr>
      <cdr:spPr>
        <a:xfrm xmlns:a="http://schemas.openxmlformats.org/drawingml/2006/main">
          <a:off x="2895600" y="3169920"/>
          <a:ext cx="769620" cy="1752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sr-Cyrl-RS" sz="1000"/>
            <a:t>Оцена</a:t>
          </a:r>
          <a:endParaRPr lang="en-US" sz="10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41</xdr:row>
      <xdr:rowOff>60960</xdr:rowOff>
    </xdr:from>
    <xdr:to>
      <xdr:col>8</xdr:col>
      <xdr:colOff>563880</xdr:colOff>
      <xdr:row>65</xdr:row>
      <xdr:rowOff>129540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A41830E-0FF8-4CAF-ADE1-33AA9D5676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91440</xdr:colOff>
      <xdr:row>110</xdr:row>
      <xdr:rowOff>45720</xdr:rowOff>
    </xdr:from>
    <xdr:to>
      <xdr:col>8</xdr:col>
      <xdr:colOff>426720</xdr:colOff>
      <xdr:row>125</xdr:row>
      <xdr:rowOff>160020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B89871A-08FB-4E15-A78A-27CF19F14C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109</xdr:row>
      <xdr:rowOff>53340</xdr:rowOff>
    </xdr:from>
    <xdr:to>
      <xdr:col>5</xdr:col>
      <xdr:colOff>15240</xdr:colOff>
      <xdr:row>145</xdr:row>
      <xdr:rowOff>137160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1A203C4-DE68-6C6D-33A8-F2E7F28604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350520</xdr:colOff>
      <xdr:row>109</xdr:row>
      <xdr:rowOff>45720</xdr:rowOff>
    </xdr:from>
    <xdr:to>
      <xdr:col>13</xdr:col>
      <xdr:colOff>350520</xdr:colOff>
      <xdr:row>145</xdr:row>
      <xdr:rowOff>129540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968824F-EC81-4B33-84FD-9182F8C72B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6:H262"/>
  <sheetViews>
    <sheetView tabSelected="1" workbookViewId="0">
      <selection activeCell="K84" sqref="K84"/>
    </sheetView>
  </sheetViews>
  <sheetFormatPr defaultRowHeight="14.4"/>
  <cols>
    <col min="1" max="1" width="3.5546875" style="63" customWidth="1"/>
    <col min="2" max="2" width="35.6640625" style="90" customWidth="1"/>
    <col min="3" max="8" width="8.88671875" style="63"/>
    <col min="9" max="16384" width="8.88671875" style="65"/>
  </cols>
  <sheetData>
    <row r="26" spans="1:8">
      <c r="B26" s="64" t="s">
        <v>6</v>
      </c>
    </row>
    <row r="28" spans="1:8">
      <c r="A28" s="66" t="s">
        <v>0</v>
      </c>
      <c r="B28" s="67" t="s">
        <v>7</v>
      </c>
      <c r="C28" s="68" t="e">
        <f>'C'!J14</f>
        <v>#DIV/0!</v>
      </c>
      <c r="D28" s="69" t="s">
        <v>9</v>
      </c>
      <c r="E28" s="70"/>
      <c r="F28" s="70"/>
      <c r="G28" s="70"/>
      <c r="H28" s="70"/>
    </row>
    <row r="29" spans="1:8">
      <c r="A29" s="70"/>
      <c r="B29" s="71"/>
      <c r="C29" s="70"/>
      <c r="D29" s="70"/>
      <c r="E29" s="70"/>
      <c r="F29" s="70"/>
      <c r="G29" s="70"/>
      <c r="H29" s="70"/>
    </row>
    <row r="30" spans="1:8" ht="24">
      <c r="A30" s="72"/>
      <c r="B30" s="72" t="s">
        <v>8</v>
      </c>
      <c r="C30" s="72" t="s">
        <v>10</v>
      </c>
      <c r="D30" s="72" t="s">
        <v>11</v>
      </c>
      <c r="E30" s="72" t="s">
        <v>12</v>
      </c>
      <c r="F30" s="72" t="s">
        <v>13</v>
      </c>
      <c r="G30" s="72" t="s">
        <v>14</v>
      </c>
      <c r="H30" s="73" t="s">
        <v>1</v>
      </c>
    </row>
    <row r="31" spans="1:8">
      <c r="A31" s="72">
        <v>1</v>
      </c>
      <c r="B31" s="74" t="s">
        <v>29</v>
      </c>
      <c r="C31" s="24">
        <f>COUNTIF('C'!B4:B13,"=1")</f>
        <v>0</v>
      </c>
      <c r="D31" s="24">
        <f>COUNTIF('C'!B4:B13,"=2")</f>
        <v>0</v>
      </c>
      <c r="E31" s="24">
        <f>COUNTIF('C'!B4:B13,"=3")</f>
        <v>0</v>
      </c>
      <c r="F31" s="24">
        <f>COUNTIF('C'!B4:B13,"=4")</f>
        <v>0</v>
      </c>
      <c r="G31" s="24">
        <f>COUNTIF('C'!B4:B13,"=5")</f>
        <v>0</v>
      </c>
      <c r="H31" s="73">
        <f t="shared" ref="H31:H37" si="0">SUM(C31:G31)</f>
        <v>0</v>
      </c>
    </row>
    <row r="32" spans="1:8">
      <c r="A32" s="72">
        <v>2</v>
      </c>
      <c r="B32" s="74" t="s">
        <v>30</v>
      </c>
      <c r="C32" s="24">
        <f>COUNTIF('C'!C4:C13,"=1")</f>
        <v>0</v>
      </c>
      <c r="D32" s="24">
        <f>COUNTIF('C'!C4:C13,"=2")</f>
        <v>0</v>
      </c>
      <c r="E32" s="24">
        <f>COUNTIF('C'!C4:C13,"=3")</f>
        <v>0</v>
      </c>
      <c r="F32" s="24">
        <f>COUNTIF('C'!C4:C13,"=4")</f>
        <v>0</v>
      </c>
      <c r="G32" s="24">
        <f>COUNTIF('C'!C4:C13,"=5")</f>
        <v>0</v>
      </c>
      <c r="H32" s="73">
        <f t="shared" si="0"/>
        <v>0</v>
      </c>
    </row>
    <row r="33" spans="1:8">
      <c r="A33" s="72">
        <v>3</v>
      </c>
      <c r="B33" s="74" t="s">
        <v>17</v>
      </c>
      <c r="C33" s="24">
        <f>COUNTIF('C'!D4:D13,"=1")</f>
        <v>0</v>
      </c>
      <c r="D33" s="24">
        <f>COUNTIF('C'!D4:D13,"=2")</f>
        <v>0</v>
      </c>
      <c r="E33" s="24">
        <f>COUNTIF('C'!D4:D13,"=3")</f>
        <v>0</v>
      </c>
      <c r="F33" s="24">
        <f>COUNTIF('C'!D4:D13,"=4")</f>
        <v>0</v>
      </c>
      <c r="G33" s="24">
        <f>COUNTIF('C'!D4:D13,"=5")</f>
        <v>0</v>
      </c>
      <c r="H33" s="73">
        <f t="shared" si="0"/>
        <v>0</v>
      </c>
    </row>
    <row r="34" spans="1:8">
      <c r="A34" s="72">
        <v>4</v>
      </c>
      <c r="B34" s="74" t="s">
        <v>31</v>
      </c>
      <c r="C34" s="24">
        <f>COUNTIF('C'!E4:E13,"=1")</f>
        <v>0</v>
      </c>
      <c r="D34" s="24">
        <f>COUNTIF('C'!E4:E13,"=2")</f>
        <v>0</v>
      </c>
      <c r="E34" s="24">
        <f>COUNTIF('C'!E4:E13,"=3")</f>
        <v>0</v>
      </c>
      <c r="F34" s="24">
        <f>COUNTIF('C'!E4:E13,"=4")</f>
        <v>0</v>
      </c>
      <c r="G34" s="24">
        <f>COUNTIF('C'!E4:E13,"=5")</f>
        <v>0</v>
      </c>
      <c r="H34" s="73">
        <f t="shared" si="0"/>
        <v>0</v>
      </c>
    </row>
    <row r="35" spans="1:8">
      <c r="A35" s="72">
        <v>5</v>
      </c>
      <c r="B35" s="74" t="s">
        <v>32</v>
      </c>
      <c r="C35" s="24">
        <f>COUNTIF('C'!F4:F13,"=1")</f>
        <v>0</v>
      </c>
      <c r="D35" s="24">
        <f>COUNTIF('C'!F4:F13,"=2")</f>
        <v>0</v>
      </c>
      <c r="E35" s="24">
        <f>COUNTIF('C'!F4:F13,"=3")</f>
        <v>0</v>
      </c>
      <c r="F35" s="24">
        <f>COUNTIF('C'!F4:F13,"=4")</f>
        <v>0</v>
      </c>
      <c r="G35" s="24">
        <f>COUNTIF('C'!F4:F13,"=5")</f>
        <v>0</v>
      </c>
      <c r="H35" s="73">
        <f t="shared" si="0"/>
        <v>0</v>
      </c>
    </row>
    <row r="36" spans="1:8">
      <c r="A36" s="72">
        <v>6</v>
      </c>
      <c r="B36" s="74" t="s">
        <v>33</v>
      </c>
      <c r="C36" s="24">
        <f>COUNTIF('C'!G4:G13,"=1")</f>
        <v>0</v>
      </c>
      <c r="D36" s="24">
        <f>COUNTIF('C'!G4:G13,"=2")</f>
        <v>0</v>
      </c>
      <c r="E36" s="24">
        <f>COUNTIF('C'!G4:G13,"=3")</f>
        <v>0</v>
      </c>
      <c r="F36" s="24">
        <f>COUNTIF('C'!G4:G13,"=4")</f>
        <v>0</v>
      </c>
      <c r="G36" s="24">
        <f>COUNTIF('C'!G4:G13,"=5")</f>
        <v>0</v>
      </c>
      <c r="H36" s="73">
        <f t="shared" si="0"/>
        <v>0</v>
      </c>
    </row>
    <row r="37" spans="1:8">
      <c r="A37" s="72">
        <v>7</v>
      </c>
      <c r="B37" s="74" t="s">
        <v>21</v>
      </c>
      <c r="C37" s="24">
        <f>COUNTIF('C'!H4:H13,"=1")</f>
        <v>0</v>
      </c>
      <c r="D37" s="24">
        <f>COUNTIF('C'!H4:H13,"=2")</f>
        <v>0</v>
      </c>
      <c r="E37" s="24">
        <f>COUNTIF('C'!H4:H13,"=3")</f>
        <v>0</v>
      </c>
      <c r="F37" s="24">
        <f>COUNTIF('C'!H4:H13,"=4")</f>
        <v>0</v>
      </c>
      <c r="G37" s="24">
        <f>COUNTIF('C'!H4:H13,"=5")</f>
        <v>0</v>
      </c>
      <c r="H37" s="73">
        <f t="shared" si="0"/>
        <v>0</v>
      </c>
    </row>
    <row r="38" spans="1:8">
      <c r="A38" s="75"/>
      <c r="B38" s="75"/>
      <c r="C38" s="75"/>
      <c r="D38" s="75"/>
      <c r="E38" s="75"/>
      <c r="F38" s="75"/>
      <c r="G38" s="75"/>
      <c r="H38" s="75"/>
    </row>
    <row r="39" spans="1:8">
      <c r="A39" s="70"/>
      <c r="B39" s="12" t="s">
        <v>34</v>
      </c>
      <c r="C39" s="75"/>
      <c r="D39" s="75"/>
      <c r="E39" s="75"/>
      <c r="F39" s="75"/>
      <c r="G39" s="75"/>
      <c r="H39" s="75"/>
    </row>
    <row r="40" spans="1:8" ht="24">
      <c r="A40" s="72"/>
      <c r="B40" s="72" t="str">
        <f>+B30</f>
        <v>Аспект</v>
      </c>
      <c r="C40" s="72" t="str">
        <f>+C30</f>
        <v>Веома лоше  (1)</v>
      </c>
      <c r="D40" s="72" t="str">
        <f t="shared" ref="D40:G40" si="1">+D30</f>
        <v>Углавном лоше (2)</v>
      </c>
      <c r="E40" s="72" t="str">
        <f t="shared" si="1"/>
        <v>Делимично добро (3)</v>
      </c>
      <c r="F40" s="72" t="str">
        <f t="shared" si="1"/>
        <v>Углавном добро (4)</v>
      </c>
      <c r="G40" s="72" t="str">
        <f t="shared" si="1"/>
        <v>Одлично (5)</v>
      </c>
      <c r="H40" s="73" t="s">
        <v>1</v>
      </c>
    </row>
    <row r="41" spans="1:8">
      <c r="A41" s="72">
        <v>1</v>
      </c>
      <c r="B41" s="74" t="str">
        <f>B31</f>
        <v>Циљ(еви) обуке</v>
      </c>
      <c r="C41" s="13" t="e">
        <f t="shared" ref="C41:C47" si="2">C31/H31</f>
        <v>#DIV/0!</v>
      </c>
      <c r="D41" s="13" t="e">
        <f t="shared" ref="D41:D47" si="3">D31/H31</f>
        <v>#DIV/0!</v>
      </c>
      <c r="E41" s="13" t="e">
        <f t="shared" ref="E41:E47" si="4">E31/H31</f>
        <v>#DIV/0!</v>
      </c>
      <c r="F41" s="13" t="e">
        <f t="shared" ref="F41:F47" si="5">F31/H31</f>
        <v>#DIV/0!</v>
      </c>
      <c r="G41" s="13" t="e">
        <f t="shared" ref="G41:G47" si="6">G31/H31</f>
        <v>#DIV/0!</v>
      </c>
      <c r="H41" s="76" t="e">
        <f>SUM(C41:G41)</f>
        <v>#DIV/0!</v>
      </c>
    </row>
    <row r="42" spans="1:8">
      <c r="A42" s="72">
        <v>2</v>
      </c>
      <c r="B42" s="74" t="str">
        <f t="shared" ref="B42:B47" si="7">B32</f>
        <v>Структура обуке</v>
      </c>
      <c r="C42" s="13" t="e">
        <f t="shared" si="2"/>
        <v>#DIV/0!</v>
      </c>
      <c r="D42" s="13" t="e">
        <f t="shared" si="3"/>
        <v>#DIV/0!</v>
      </c>
      <c r="E42" s="13" t="e">
        <f t="shared" si="4"/>
        <v>#DIV/0!</v>
      </c>
      <c r="F42" s="13" t="e">
        <f t="shared" si="5"/>
        <v>#DIV/0!</v>
      </c>
      <c r="G42" s="13" t="e">
        <f t="shared" si="6"/>
        <v>#DIV/0!</v>
      </c>
      <c r="H42" s="76" t="e">
        <f t="shared" ref="H42:H47" si="8">SUM(C42:G42)</f>
        <v>#DIV/0!</v>
      </c>
    </row>
    <row r="43" spans="1:8">
      <c r="A43" s="72">
        <v>3</v>
      </c>
      <c r="B43" s="74" t="str">
        <f t="shared" si="7"/>
        <v xml:space="preserve">Методе рада </v>
      </c>
      <c r="C43" s="13" t="e">
        <f t="shared" si="2"/>
        <v>#DIV/0!</v>
      </c>
      <c r="D43" s="13" t="e">
        <f t="shared" si="3"/>
        <v>#DIV/0!</v>
      </c>
      <c r="E43" s="13" t="e">
        <f t="shared" si="4"/>
        <v>#DIV/0!</v>
      </c>
      <c r="F43" s="13" t="e">
        <f t="shared" si="5"/>
        <v>#DIV/0!</v>
      </c>
      <c r="G43" s="13" t="e">
        <f t="shared" si="6"/>
        <v>#DIV/0!</v>
      </c>
      <c r="H43" s="76" t="e">
        <f t="shared" si="8"/>
        <v>#DIV/0!</v>
      </c>
    </row>
    <row r="44" spans="1:8">
      <c r="A44" s="72">
        <v>4</v>
      </c>
      <c r="B44" s="74" t="str">
        <f t="shared" si="7"/>
        <v>Радни материјали</v>
      </c>
      <c r="C44" s="13" t="e">
        <f t="shared" si="2"/>
        <v>#DIV/0!</v>
      </c>
      <c r="D44" s="13" t="e">
        <f t="shared" si="3"/>
        <v>#DIV/0!</v>
      </c>
      <c r="E44" s="13" t="e">
        <f t="shared" si="4"/>
        <v>#DIV/0!</v>
      </c>
      <c r="F44" s="13" t="e">
        <f t="shared" si="5"/>
        <v>#DIV/0!</v>
      </c>
      <c r="G44" s="13" t="e">
        <f t="shared" si="6"/>
        <v>#DIV/0!</v>
      </c>
      <c r="H44" s="76" t="e">
        <f t="shared" si="8"/>
        <v>#DIV/0!</v>
      </c>
    </row>
    <row r="45" spans="1:8">
      <c r="A45" s="72">
        <v>5</v>
      </c>
      <c r="B45" s="74" t="str">
        <f t="shared" si="7"/>
        <v xml:space="preserve">Радно окружење </v>
      </c>
      <c r="C45" s="13" t="e">
        <f t="shared" si="2"/>
        <v>#DIV/0!</v>
      </c>
      <c r="D45" s="13" t="e">
        <f t="shared" si="3"/>
        <v>#DIV/0!</v>
      </c>
      <c r="E45" s="13" t="e">
        <f t="shared" si="4"/>
        <v>#DIV/0!</v>
      </c>
      <c r="F45" s="13" t="e">
        <f t="shared" si="5"/>
        <v>#DIV/0!</v>
      </c>
      <c r="G45" s="13" t="e">
        <f t="shared" si="6"/>
        <v>#DIV/0!</v>
      </c>
      <c r="H45" s="76" t="e">
        <f t="shared" si="8"/>
        <v>#DIV/0!</v>
      </c>
    </row>
    <row r="46" spans="1:8">
      <c r="A46" s="72">
        <v>6</v>
      </c>
      <c r="B46" s="74" t="str">
        <f t="shared" si="7"/>
        <v>Логистика</v>
      </c>
      <c r="C46" s="13" t="e">
        <f t="shared" si="2"/>
        <v>#DIV/0!</v>
      </c>
      <c r="D46" s="13" t="e">
        <f t="shared" si="3"/>
        <v>#DIV/0!</v>
      </c>
      <c r="E46" s="13" t="e">
        <f t="shared" si="4"/>
        <v>#DIV/0!</v>
      </c>
      <c r="F46" s="13" t="e">
        <f t="shared" si="5"/>
        <v>#DIV/0!</v>
      </c>
      <c r="G46" s="13" t="e">
        <f t="shared" si="6"/>
        <v>#DIV/0!</v>
      </c>
      <c r="H46" s="76" t="e">
        <f t="shared" si="8"/>
        <v>#DIV/0!</v>
      </c>
    </row>
    <row r="47" spans="1:8">
      <c r="A47" s="72">
        <v>7</v>
      </c>
      <c r="B47" s="74" t="str">
        <f t="shared" si="7"/>
        <v>Укупна организација обуке</v>
      </c>
      <c r="C47" s="13" t="e">
        <f t="shared" si="2"/>
        <v>#DIV/0!</v>
      </c>
      <c r="D47" s="13" t="e">
        <f t="shared" si="3"/>
        <v>#DIV/0!</v>
      </c>
      <c r="E47" s="13" t="e">
        <f t="shared" si="4"/>
        <v>#DIV/0!</v>
      </c>
      <c r="F47" s="13" t="e">
        <f t="shared" si="5"/>
        <v>#DIV/0!</v>
      </c>
      <c r="G47" s="13" t="e">
        <f t="shared" si="6"/>
        <v>#DIV/0!</v>
      </c>
      <c r="H47" s="76" t="e">
        <f t="shared" si="8"/>
        <v>#DIV/0!</v>
      </c>
    </row>
    <row r="48" spans="1:8">
      <c r="A48" s="70"/>
      <c r="B48" s="71"/>
      <c r="C48" s="26"/>
      <c r="D48" s="26"/>
      <c r="E48" s="26"/>
      <c r="F48" s="26"/>
      <c r="G48" s="26"/>
      <c r="H48" s="65"/>
    </row>
    <row r="49" spans="1:8">
      <c r="A49" s="70"/>
      <c r="B49" s="71"/>
      <c r="C49" s="26"/>
      <c r="D49" s="26"/>
      <c r="E49" s="26"/>
      <c r="F49" s="26"/>
      <c r="G49" s="26"/>
      <c r="H49" s="65"/>
    </row>
    <row r="50" spans="1:8">
      <c r="A50" s="65"/>
      <c r="B50" s="65"/>
      <c r="C50" s="65"/>
      <c r="D50" s="65"/>
      <c r="E50" s="65"/>
      <c r="F50" s="65"/>
      <c r="G50" s="65"/>
      <c r="H50" s="65"/>
    </row>
    <row r="51" spans="1:8">
      <c r="A51" s="77"/>
      <c r="B51" s="78"/>
      <c r="C51" s="79"/>
      <c r="D51" s="79"/>
      <c r="E51" s="79"/>
      <c r="F51" s="79"/>
      <c r="G51" s="79"/>
      <c r="H51" s="79"/>
    </row>
    <row r="52" spans="1:8">
      <c r="A52" s="77"/>
      <c r="B52" s="78"/>
      <c r="C52" s="77"/>
      <c r="D52" s="77"/>
      <c r="E52" s="77"/>
      <c r="F52" s="77"/>
      <c r="G52" s="77"/>
      <c r="H52" s="77"/>
    </row>
    <row r="53" spans="1:8">
      <c r="A53" s="77"/>
      <c r="B53" s="78"/>
      <c r="C53" s="77"/>
      <c r="D53" s="77"/>
      <c r="E53" s="77"/>
      <c r="F53" s="77"/>
      <c r="G53" s="77"/>
      <c r="H53" s="77"/>
    </row>
    <row r="54" spans="1:8">
      <c r="A54" s="77"/>
      <c r="B54" s="78"/>
      <c r="C54" s="77"/>
      <c r="D54" s="77"/>
      <c r="E54" s="77"/>
      <c r="F54" s="77"/>
      <c r="G54" s="77"/>
      <c r="H54" s="77"/>
    </row>
    <row r="55" spans="1:8">
      <c r="A55" s="77"/>
      <c r="B55" s="78"/>
      <c r="C55" s="77"/>
      <c r="D55" s="77"/>
      <c r="E55" s="77"/>
      <c r="F55" s="77"/>
      <c r="G55" s="77"/>
      <c r="H55" s="77"/>
    </row>
    <row r="56" spans="1:8">
      <c r="A56" s="77"/>
      <c r="B56" s="78"/>
      <c r="C56" s="77"/>
      <c r="D56" s="77"/>
      <c r="E56" s="77"/>
      <c r="F56" s="77"/>
      <c r="G56" s="77"/>
      <c r="H56" s="77"/>
    </row>
    <row r="57" spans="1:8">
      <c r="A57" s="77"/>
      <c r="B57" s="78"/>
      <c r="C57" s="77"/>
      <c r="D57" s="77"/>
      <c r="E57" s="77"/>
      <c r="F57" s="77"/>
      <c r="G57" s="77"/>
      <c r="H57" s="77"/>
    </row>
    <row r="58" spans="1:8">
      <c r="A58" s="77"/>
      <c r="B58" s="78"/>
      <c r="C58" s="77"/>
      <c r="D58" s="77"/>
      <c r="E58" s="77"/>
      <c r="F58" s="77"/>
      <c r="G58" s="77"/>
      <c r="H58" s="77"/>
    </row>
    <row r="59" spans="1:8">
      <c r="A59" s="77"/>
      <c r="B59" s="78"/>
      <c r="C59" s="77"/>
      <c r="D59" s="77"/>
      <c r="E59" s="77"/>
      <c r="F59" s="77"/>
      <c r="G59" s="77"/>
      <c r="H59" s="77"/>
    </row>
    <row r="60" spans="1:8">
      <c r="A60" s="77"/>
      <c r="B60" s="78"/>
      <c r="C60" s="77"/>
      <c r="D60" s="77"/>
      <c r="E60" s="77"/>
      <c r="F60" s="77"/>
      <c r="G60" s="77"/>
      <c r="H60" s="77"/>
    </row>
    <row r="61" spans="1:8">
      <c r="A61" s="77"/>
      <c r="B61" s="78"/>
      <c r="C61" s="77"/>
      <c r="D61" s="77"/>
      <c r="E61" s="77"/>
      <c r="F61" s="77"/>
      <c r="G61" s="77"/>
      <c r="H61" s="77"/>
    </row>
    <row r="62" spans="1:8">
      <c r="A62" s="77"/>
      <c r="B62" s="78"/>
      <c r="C62" s="77"/>
      <c r="D62" s="77"/>
      <c r="E62" s="77"/>
      <c r="F62" s="77"/>
      <c r="G62" s="77"/>
      <c r="H62" s="77"/>
    </row>
    <row r="63" spans="1:8">
      <c r="A63" s="77"/>
      <c r="B63" s="78"/>
      <c r="C63" s="77"/>
      <c r="D63" s="77"/>
      <c r="E63" s="77"/>
      <c r="F63" s="77"/>
      <c r="G63" s="77"/>
      <c r="H63" s="77"/>
    </row>
    <row r="64" spans="1:8">
      <c r="A64" s="77"/>
      <c r="B64" s="78"/>
      <c r="C64" s="77"/>
      <c r="D64" s="77"/>
      <c r="E64" s="77"/>
      <c r="F64" s="77"/>
      <c r="G64" s="77"/>
      <c r="H64" s="77"/>
    </row>
    <row r="65" spans="1:8">
      <c r="A65" s="77"/>
      <c r="B65" s="78"/>
      <c r="C65" s="77"/>
      <c r="D65" s="77"/>
      <c r="E65" s="77"/>
      <c r="F65" s="77"/>
      <c r="G65" s="77"/>
      <c r="H65" s="77"/>
    </row>
    <row r="66" spans="1:8">
      <c r="A66" s="77"/>
      <c r="B66" s="78"/>
      <c r="C66" s="77"/>
      <c r="D66" s="77"/>
      <c r="E66" s="77"/>
      <c r="F66" s="77"/>
      <c r="G66" s="77"/>
      <c r="H66" s="77"/>
    </row>
    <row r="67" spans="1:8">
      <c r="A67" s="77"/>
      <c r="B67" s="78"/>
      <c r="C67" s="77"/>
      <c r="D67" s="77"/>
      <c r="E67" s="77"/>
      <c r="F67" s="77"/>
      <c r="G67" s="77"/>
      <c r="H67" s="77"/>
    </row>
    <row r="68" spans="1:8">
      <c r="A68" s="77"/>
      <c r="B68" s="78"/>
      <c r="C68" s="77"/>
      <c r="D68" s="77"/>
      <c r="E68" s="77"/>
      <c r="F68" s="77"/>
      <c r="G68" s="77"/>
      <c r="H68" s="77"/>
    </row>
    <row r="69" spans="1:8">
      <c r="A69" s="77"/>
      <c r="B69" s="78"/>
      <c r="C69" s="77"/>
      <c r="D69" s="77"/>
      <c r="E69" s="77"/>
      <c r="F69" s="77"/>
      <c r="G69" s="77"/>
      <c r="H69" s="77"/>
    </row>
    <row r="70" spans="1:8">
      <c r="A70" s="80" t="s">
        <v>2</v>
      </c>
      <c r="B70" s="81" t="s">
        <v>35</v>
      </c>
      <c r="C70" s="82" t="e">
        <f>('C'!J29+'C'!J44)/2</f>
        <v>#DIV/0!</v>
      </c>
      <c r="D70" s="83" t="str">
        <f>+D28</f>
        <v>просечна оцена</v>
      </c>
      <c r="E70" s="77"/>
      <c r="F70" s="77"/>
      <c r="G70" s="77"/>
      <c r="H70" s="77"/>
    </row>
    <row r="71" spans="1:8">
      <c r="A71" s="80" t="s">
        <v>3</v>
      </c>
      <c r="B71" s="84" t="s">
        <v>36</v>
      </c>
      <c r="C71" s="77"/>
      <c r="D71" s="77"/>
      <c r="E71" s="77"/>
      <c r="F71" s="77"/>
      <c r="G71" s="77"/>
      <c r="H71" s="77"/>
    </row>
    <row r="72" spans="1:8" ht="30.6">
      <c r="A72" s="72"/>
      <c r="B72" s="72" t="s">
        <v>42</v>
      </c>
      <c r="C72" s="85" t="s">
        <v>37</v>
      </c>
      <c r="D72" s="85" t="s">
        <v>38</v>
      </c>
      <c r="E72" s="85" t="s">
        <v>39</v>
      </c>
      <c r="F72" s="85" t="s">
        <v>40</v>
      </c>
      <c r="G72" s="85" t="s">
        <v>41</v>
      </c>
      <c r="H72" s="73" t="s">
        <v>1</v>
      </c>
    </row>
    <row r="73" spans="1:8">
      <c r="A73" s="72">
        <v>1</v>
      </c>
      <c r="B73" s="74" t="s">
        <v>113</v>
      </c>
      <c r="C73" s="11">
        <f>COUNTIF('C'!B19:B28,"=1")</f>
        <v>0</v>
      </c>
      <c r="D73" s="11">
        <f>COUNTIF('C'!B19:B28,"=2")</f>
        <v>0</v>
      </c>
      <c r="E73" s="11">
        <f>COUNTIF('C'!B19:B28,"=3")</f>
        <v>0</v>
      </c>
      <c r="F73" s="11">
        <f>COUNTIF('C'!B19:B28,"=4")</f>
        <v>0</v>
      </c>
      <c r="G73" s="11">
        <f>COUNTIF('C'!B19:B28,"=5")</f>
        <v>0</v>
      </c>
      <c r="H73" s="86">
        <f t="shared" ref="H73:H77" si="9">SUM(C73:G73)</f>
        <v>0</v>
      </c>
    </row>
    <row r="74" spans="1:8">
      <c r="A74" s="72">
        <v>2</v>
      </c>
      <c r="B74" s="74" t="s">
        <v>114</v>
      </c>
      <c r="C74" s="11">
        <f>COUNTIF('C'!C19:C28,"=1")</f>
        <v>0</v>
      </c>
      <c r="D74" s="11">
        <f>COUNTIF('C'!C19:C28,"=2")</f>
        <v>0</v>
      </c>
      <c r="E74" s="11">
        <f>COUNTIF('C'!C19:C28,"=3")</f>
        <v>0</v>
      </c>
      <c r="F74" s="11">
        <f>COUNTIF('C'!C19:C28,"=4")</f>
        <v>0</v>
      </c>
      <c r="G74" s="11">
        <f>COUNTIF('C'!C19:C28,"=5")</f>
        <v>0</v>
      </c>
      <c r="H74" s="86">
        <f t="shared" si="9"/>
        <v>0</v>
      </c>
    </row>
    <row r="75" spans="1:8">
      <c r="A75" s="72">
        <v>3</v>
      </c>
      <c r="B75" s="74" t="s">
        <v>115</v>
      </c>
      <c r="C75" s="11">
        <f>COUNTIF('C'!D19:D28,"=1")</f>
        <v>0</v>
      </c>
      <c r="D75" s="11">
        <f>COUNTIF('C'!D19:D28,"=2")</f>
        <v>0</v>
      </c>
      <c r="E75" s="11">
        <f>COUNTIF('C'!D19:D28,"=3")</f>
        <v>0</v>
      </c>
      <c r="F75" s="11">
        <f>COUNTIF('C'!D19:D28,"=4")</f>
        <v>0</v>
      </c>
      <c r="G75" s="11">
        <f>COUNTIF('C'!D19:D28,"=5")</f>
        <v>0</v>
      </c>
      <c r="H75" s="86">
        <f t="shared" si="9"/>
        <v>0</v>
      </c>
    </row>
    <row r="76" spans="1:8" ht="24">
      <c r="A76" s="72">
        <v>4</v>
      </c>
      <c r="B76" s="74" t="s">
        <v>116</v>
      </c>
      <c r="C76" s="11">
        <f>COUNTIF('C'!E19:E28,"=1")</f>
        <v>0</v>
      </c>
      <c r="D76" s="11">
        <f>COUNTIF('C'!E19:E28,"=2")</f>
        <v>0</v>
      </c>
      <c r="E76" s="11">
        <f>COUNTIF('C'!E19:E28,"=3")</f>
        <v>0</v>
      </c>
      <c r="F76" s="11">
        <f>COUNTIF('C'!E19:E28,"=4")</f>
        <v>0</v>
      </c>
      <c r="G76" s="11">
        <f>COUNTIF('C'!E19:E28,"=5")</f>
        <v>0</v>
      </c>
      <c r="H76" s="86">
        <f t="shared" si="9"/>
        <v>0</v>
      </c>
    </row>
    <row r="77" spans="1:8" ht="24">
      <c r="A77" s="72">
        <v>5</v>
      </c>
      <c r="B77" s="74" t="s">
        <v>117</v>
      </c>
      <c r="C77" s="11">
        <f>COUNTIF('C'!F19:F28,"=1")</f>
        <v>0</v>
      </c>
      <c r="D77" s="11">
        <f>COUNTIF('C'!F19:F28,"=2")</f>
        <v>0</v>
      </c>
      <c r="E77" s="11">
        <f>COUNTIF('C'!F19:F28,"=3")</f>
        <v>0</v>
      </c>
      <c r="F77" s="11">
        <f>COUNTIF('C'!F19:F28,"=4")</f>
        <v>0</v>
      </c>
      <c r="G77" s="11">
        <f>COUNTIF('C'!F19:F28,"=5")</f>
        <v>0</v>
      </c>
      <c r="H77" s="86">
        <f t="shared" si="9"/>
        <v>0</v>
      </c>
    </row>
    <row r="78" spans="1:8">
      <c r="A78" s="75"/>
      <c r="B78" s="75"/>
      <c r="C78" s="75"/>
      <c r="D78" s="75"/>
      <c r="E78" s="75"/>
      <c r="F78" s="75"/>
      <c r="G78" s="75"/>
      <c r="H78" s="75"/>
    </row>
    <row r="79" spans="1:8">
      <c r="A79" s="70"/>
      <c r="B79" s="12" t="str">
        <f>+B39</f>
        <v>Дистрибуција оцена</v>
      </c>
      <c r="C79" s="75"/>
      <c r="D79" s="75"/>
      <c r="E79" s="75"/>
      <c r="F79" s="75"/>
      <c r="G79" s="75"/>
      <c r="H79" s="75"/>
    </row>
    <row r="80" spans="1:8" ht="30.6">
      <c r="A80" s="72"/>
      <c r="B80" s="72" t="str">
        <f>+B72</f>
        <v>Сесија/Тема</v>
      </c>
      <c r="C80" s="85" t="str">
        <f>+C72</f>
        <v>Потпуно некорисне (1)</v>
      </c>
      <c r="D80" s="85" t="str">
        <f t="shared" ref="D80:G80" si="10">+D72</f>
        <v>Углавном некорисне (2)</v>
      </c>
      <c r="E80" s="85" t="str">
        <f t="shared" si="10"/>
        <v>Делимично корисне (3)</v>
      </c>
      <c r="F80" s="85" t="str">
        <f t="shared" si="10"/>
        <v>Углавном корисне (4)</v>
      </c>
      <c r="G80" s="85" t="str">
        <f t="shared" si="10"/>
        <v>У потпуности корисне (5)</v>
      </c>
      <c r="H80" s="73" t="s">
        <v>1</v>
      </c>
    </row>
    <row r="81" spans="1:8" ht="15" customHeight="1">
      <c r="A81" s="72">
        <v>1</v>
      </c>
      <c r="B81" s="74" t="str">
        <f>B73</f>
        <v>Рециклажа и смањење отпада</v>
      </c>
      <c r="C81" s="13" t="e">
        <f>C73/H73</f>
        <v>#DIV/0!</v>
      </c>
      <c r="D81" s="13" t="e">
        <f>D73/H73</f>
        <v>#DIV/0!</v>
      </c>
      <c r="E81" s="13" t="e">
        <f>E73/H73</f>
        <v>#DIV/0!</v>
      </c>
      <c r="F81" s="13" t="e">
        <f>F73/H73</f>
        <v>#DIV/0!</v>
      </c>
      <c r="G81" s="13" t="e">
        <f>G73/H73</f>
        <v>#DIV/0!</v>
      </c>
      <c r="H81" s="76" t="e">
        <f>SUM(C81:G81)</f>
        <v>#DIV/0!</v>
      </c>
    </row>
    <row r="82" spans="1:8" ht="15" customHeight="1">
      <c r="A82" s="72">
        <v>2</v>
      </c>
      <c r="B82" s="74" t="str">
        <f>B74</f>
        <v>Очување енергије и воде</v>
      </c>
      <c r="C82" s="13" t="e">
        <f>C74/H74</f>
        <v>#DIV/0!</v>
      </c>
      <c r="D82" s="13" t="e">
        <f>D74/H74</f>
        <v>#DIV/0!</v>
      </c>
      <c r="E82" s="13" t="e">
        <f>E74/H74</f>
        <v>#DIV/0!</v>
      </c>
      <c r="F82" s="13" t="e">
        <f>F74/H74</f>
        <v>#DIV/0!</v>
      </c>
      <c r="G82" s="13" t="e">
        <f>G74/H74</f>
        <v>#DIV/0!</v>
      </c>
      <c r="H82" s="76" t="e">
        <f t="shared" ref="H82:H85" si="11">SUM(C82:G82)</f>
        <v>#DIV/0!</v>
      </c>
    </row>
    <row r="83" spans="1:8" ht="15" customHeight="1">
      <c r="A83" s="72">
        <v>3</v>
      </c>
      <c r="B83" s="74" t="str">
        <f>B75</f>
        <v>Спречавање загађења</v>
      </c>
      <c r="C83" s="13" t="e">
        <f>C75/H75</f>
        <v>#DIV/0!</v>
      </c>
      <c r="D83" s="13" t="e">
        <f>D75/H75</f>
        <v>#DIV/0!</v>
      </c>
      <c r="E83" s="13" t="e">
        <f>E75/H75</f>
        <v>#DIV/0!</v>
      </c>
      <c r="F83" s="13" t="e">
        <f>F75/H75</f>
        <v>#DIV/0!</v>
      </c>
      <c r="G83" s="13" t="e">
        <f>G75/H75</f>
        <v>#DIV/0!</v>
      </c>
      <c r="H83" s="76" t="e">
        <f t="shared" si="11"/>
        <v>#DIV/0!</v>
      </c>
    </row>
    <row r="84" spans="1:8" ht="24">
      <c r="A84" s="72">
        <v>4</v>
      </c>
      <c r="B84" s="74" t="str">
        <f>B76</f>
        <v>Зелена дистрибуција (паковање и одрживи транспорт)</v>
      </c>
      <c r="C84" s="13" t="e">
        <f>C76/H76</f>
        <v>#DIV/0!</v>
      </c>
      <c r="D84" s="13" t="e">
        <f>D76/H76</f>
        <v>#DIV/0!</v>
      </c>
      <c r="E84" s="13" t="e">
        <f>E76/H76</f>
        <v>#DIV/0!</v>
      </c>
      <c r="F84" s="13" t="e">
        <f>F76/H76</f>
        <v>#DIV/0!</v>
      </c>
      <c r="G84" s="13" t="e">
        <f>G76/H76</f>
        <v>#DIV/0!</v>
      </c>
      <c r="H84" s="76" t="e">
        <f t="shared" si="11"/>
        <v>#DIV/0!</v>
      </c>
    </row>
    <row r="85" spans="1:8" ht="24">
      <c r="A85" s="72">
        <v>5</v>
      </c>
      <c r="B85" s="74" t="str">
        <f>B77</f>
        <v>Зелене набавке и зелени финансијски инструменти</v>
      </c>
      <c r="C85" s="13" t="e">
        <f>C77/H77</f>
        <v>#DIV/0!</v>
      </c>
      <c r="D85" s="13" t="e">
        <f>D77/H77</f>
        <v>#DIV/0!</v>
      </c>
      <c r="E85" s="13" t="e">
        <f>E77/H77</f>
        <v>#DIV/0!</v>
      </c>
      <c r="F85" s="13" t="e">
        <f>F77/H77</f>
        <v>#DIV/0!</v>
      </c>
      <c r="G85" s="13" t="e">
        <f>G77/H77</f>
        <v>#DIV/0!</v>
      </c>
      <c r="H85" s="76" t="e">
        <f t="shared" si="11"/>
        <v>#DIV/0!</v>
      </c>
    </row>
    <row r="86" spans="1:8">
      <c r="A86" s="77"/>
      <c r="B86" s="78"/>
      <c r="C86" s="77"/>
      <c r="D86" s="77"/>
      <c r="E86" s="77"/>
      <c r="F86" s="77"/>
      <c r="G86" s="77"/>
      <c r="H86" s="77"/>
    </row>
    <row r="87" spans="1:8">
      <c r="A87" s="87" t="s">
        <v>4</v>
      </c>
      <c r="B87" s="84" t="s">
        <v>50</v>
      </c>
      <c r="C87" s="77"/>
      <c r="D87" s="77"/>
      <c r="E87" s="77"/>
      <c r="F87" s="77"/>
      <c r="G87" s="77"/>
      <c r="H87" s="77"/>
    </row>
    <row r="88" spans="1:8" ht="24">
      <c r="A88" s="72"/>
      <c r="B88" s="72" t="str">
        <f>+B80</f>
        <v>Сесија/Тема</v>
      </c>
      <c r="C88" s="72" t="s">
        <v>56</v>
      </c>
      <c r="D88" s="72" t="s">
        <v>57</v>
      </c>
      <c r="E88" s="72" t="s">
        <v>58</v>
      </c>
      <c r="F88" s="72" t="s">
        <v>59</v>
      </c>
      <c r="G88" s="72" t="s">
        <v>60</v>
      </c>
      <c r="H88" s="73" t="s">
        <v>1</v>
      </c>
    </row>
    <row r="89" spans="1:8">
      <c r="A89" s="72">
        <v>1</v>
      </c>
      <c r="B89" s="74" t="str">
        <f>+B81</f>
        <v>Рециклажа и смањење отпада</v>
      </c>
      <c r="C89" s="11">
        <f>COUNTIF('C'!B33:B42,"=1")</f>
        <v>0</v>
      </c>
      <c r="D89" s="11">
        <f>COUNTIF('C'!B33:B42,"=2")</f>
        <v>0</v>
      </c>
      <c r="E89" s="11">
        <f>COUNTIF('C'!B33:B42,"=3")</f>
        <v>0</v>
      </c>
      <c r="F89" s="11">
        <f>COUNTIF('C'!B33:B42,"=4")</f>
        <v>0</v>
      </c>
      <c r="G89" s="11">
        <f>COUNTIF('C'!B33:B42,"=5")</f>
        <v>0</v>
      </c>
      <c r="H89" s="86">
        <f t="shared" ref="H89:H93" si="12">SUM(C89:G89)</f>
        <v>0</v>
      </c>
    </row>
    <row r="90" spans="1:8">
      <c r="A90" s="72">
        <v>2</v>
      </c>
      <c r="B90" s="74" t="str">
        <f t="shared" ref="B90:B93" si="13">+B82</f>
        <v>Очување енергије и воде</v>
      </c>
      <c r="C90" s="11">
        <f>COUNTIF('C'!C33:C42,"=1")</f>
        <v>0</v>
      </c>
      <c r="D90" s="11">
        <f>COUNTIF('C'!C33:C42,"=2")</f>
        <v>0</v>
      </c>
      <c r="E90" s="11">
        <f>COUNTIF('C'!C33:C42,"=3")</f>
        <v>0</v>
      </c>
      <c r="F90" s="11">
        <f>COUNTIF('C'!C33:C42,"=4")</f>
        <v>0</v>
      </c>
      <c r="G90" s="11">
        <f>COUNTIF('C'!C33:C42,"=5")</f>
        <v>0</v>
      </c>
      <c r="H90" s="86">
        <f t="shared" si="12"/>
        <v>0</v>
      </c>
    </row>
    <row r="91" spans="1:8">
      <c r="A91" s="72">
        <v>3</v>
      </c>
      <c r="B91" s="74" t="str">
        <f t="shared" si="13"/>
        <v>Спречавање загађења</v>
      </c>
      <c r="C91" s="11">
        <f>COUNTIF('C'!D33:D42,"=1")</f>
        <v>0</v>
      </c>
      <c r="D91" s="11">
        <f>COUNTIF('C'!D33:D42,"=2")</f>
        <v>0</v>
      </c>
      <c r="E91" s="11">
        <f>COUNTIF('C'!D33:D42,"=3")</f>
        <v>0</v>
      </c>
      <c r="F91" s="11">
        <f>COUNTIF('C'!D33:D42,"=4")</f>
        <v>0</v>
      </c>
      <c r="G91" s="11">
        <f>COUNTIF('C'!D33:D42,"=5")</f>
        <v>0</v>
      </c>
      <c r="H91" s="86">
        <f t="shared" si="12"/>
        <v>0</v>
      </c>
    </row>
    <row r="92" spans="1:8" ht="24">
      <c r="A92" s="72">
        <v>4</v>
      </c>
      <c r="B92" s="74" t="str">
        <f t="shared" si="13"/>
        <v>Зелена дистрибуција (паковање и одрживи транспорт)</v>
      </c>
      <c r="C92" s="11">
        <f>COUNTIF('C'!E33:E42,"=1")</f>
        <v>0</v>
      </c>
      <c r="D92" s="11">
        <f>COUNTIF('C'!E33:E42,"=2")</f>
        <v>0</v>
      </c>
      <c r="E92" s="11">
        <f>COUNTIF('C'!E33:E42,"=3")</f>
        <v>0</v>
      </c>
      <c r="F92" s="11">
        <f>COUNTIF('C'!E33:E42,"=4")</f>
        <v>0</v>
      </c>
      <c r="G92" s="11">
        <f>COUNTIF('C'!E33:E42,"=5")</f>
        <v>0</v>
      </c>
      <c r="H92" s="86">
        <f t="shared" si="12"/>
        <v>0</v>
      </c>
    </row>
    <row r="93" spans="1:8" ht="24">
      <c r="A93" s="72">
        <v>5</v>
      </c>
      <c r="B93" s="74" t="str">
        <f t="shared" si="13"/>
        <v>Зелене набавке и зелени финансијски инструменти</v>
      </c>
      <c r="C93" s="11">
        <f>COUNTIF('C'!F33:F42,"=1")</f>
        <v>0</v>
      </c>
      <c r="D93" s="11">
        <f>COUNTIF('C'!F33:F42,"=2")</f>
        <v>0</v>
      </c>
      <c r="E93" s="11">
        <f>COUNTIF('C'!F33:F42,"=3")</f>
        <v>0</v>
      </c>
      <c r="F93" s="11">
        <f>COUNTIF('C'!F33:F42,"=4")</f>
        <v>0</v>
      </c>
      <c r="G93" s="11">
        <f>COUNTIF('C'!F33:F42,"=5")</f>
        <v>0</v>
      </c>
      <c r="H93" s="86">
        <f t="shared" si="12"/>
        <v>0</v>
      </c>
    </row>
    <row r="94" spans="1:8">
      <c r="A94" s="75"/>
      <c r="B94" s="75" t="str">
        <f>+B79</f>
        <v>Дистрибуција оцена</v>
      </c>
      <c r="C94" s="75"/>
      <c r="D94" s="75"/>
      <c r="E94" s="75"/>
      <c r="F94" s="75"/>
      <c r="G94" s="75"/>
      <c r="H94" s="75"/>
    </row>
    <row r="95" spans="1:8" ht="24">
      <c r="A95" s="72"/>
      <c r="B95" s="72" t="str">
        <f>+B88</f>
        <v>Сесија/Тема</v>
      </c>
      <c r="C95" s="72" t="str">
        <f>+C88</f>
        <v>Потпуно нејасно (1)</v>
      </c>
      <c r="D95" s="72" t="str">
        <f t="shared" ref="D95:G95" si="14">+D88</f>
        <v>Углавном нејасно (2)</v>
      </c>
      <c r="E95" s="72" t="str">
        <f t="shared" si="14"/>
        <v>Делимично јасно (3)</v>
      </c>
      <c r="F95" s="72" t="str">
        <f t="shared" si="14"/>
        <v>Углавном јасно (4)</v>
      </c>
      <c r="G95" s="72" t="str">
        <f t="shared" si="14"/>
        <v>Потпуно јасно (5)</v>
      </c>
      <c r="H95" s="73" t="s">
        <v>1</v>
      </c>
    </row>
    <row r="96" spans="1:8">
      <c r="A96" s="72">
        <v>1</v>
      </c>
      <c r="B96" s="74" t="str">
        <f>B89</f>
        <v>Рециклажа и смањење отпада</v>
      </c>
      <c r="C96" s="13" t="e">
        <f>C89/H89</f>
        <v>#DIV/0!</v>
      </c>
      <c r="D96" s="13" t="e">
        <f>D89/H89</f>
        <v>#DIV/0!</v>
      </c>
      <c r="E96" s="13" t="e">
        <f>E89/H89</f>
        <v>#DIV/0!</v>
      </c>
      <c r="F96" s="13" t="e">
        <f>F89/H89</f>
        <v>#DIV/0!</v>
      </c>
      <c r="G96" s="13" t="e">
        <f>G89/H89</f>
        <v>#DIV/0!</v>
      </c>
      <c r="H96" s="76" t="e">
        <f>SUM(C96:G96)</f>
        <v>#DIV/0!</v>
      </c>
    </row>
    <row r="97" spans="1:8">
      <c r="A97" s="72">
        <v>2</v>
      </c>
      <c r="B97" s="74" t="str">
        <f>B90</f>
        <v>Очување енергије и воде</v>
      </c>
      <c r="C97" s="13" t="e">
        <f>C90/H90</f>
        <v>#DIV/0!</v>
      </c>
      <c r="D97" s="13" t="e">
        <f>D90/H90</f>
        <v>#DIV/0!</v>
      </c>
      <c r="E97" s="13" t="e">
        <f>E90/H90</f>
        <v>#DIV/0!</v>
      </c>
      <c r="F97" s="13" t="e">
        <f>F90/H90</f>
        <v>#DIV/0!</v>
      </c>
      <c r="G97" s="13" t="e">
        <f>G90/H90</f>
        <v>#DIV/0!</v>
      </c>
      <c r="H97" s="76" t="e">
        <f t="shared" ref="H97:H100" si="15">SUM(C97:G97)</f>
        <v>#DIV/0!</v>
      </c>
    </row>
    <row r="98" spans="1:8">
      <c r="A98" s="72">
        <v>3</v>
      </c>
      <c r="B98" s="74" t="str">
        <f>B91</f>
        <v>Спречавање загађења</v>
      </c>
      <c r="C98" s="13" t="e">
        <f>C91/H91</f>
        <v>#DIV/0!</v>
      </c>
      <c r="D98" s="13" t="e">
        <f>D91/H91</f>
        <v>#DIV/0!</v>
      </c>
      <c r="E98" s="13" t="e">
        <f>E91/H91</f>
        <v>#DIV/0!</v>
      </c>
      <c r="F98" s="13" t="e">
        <f>F91/H91</f>
        <v>#DIV/0!</v>
      </c>
      <c r="G98" s="13" t="e">
        <f>G91/H91</f>
        <v>#DIV/0!</v>
      </c>
      <c r="H98" s="76" t="e">
        <f t="shared" si="15"/>
        <v>#DIV/0!</v>
      </c>
    </row>
    <row r="99" spans="1:8" ht="24">
      <c r="A99" s="72">
        <v>4</v>
      </c>
      <c r="B99" s="74" t="str">
        <f>B92</f>
        <v>Зелена дистрибуција (паковање и одрживи транспорт)</v>
      </c>
      <c r="C99" s="13" t="e">
        <f>C92/H92</f>
        <v>#DIV/0!</v>
      </c>
      <c r="D99" s="13" t="e">
        <f>D92/H92</f>
        <v>#DIV/0!</v>
      </c>
      <c r="E99" s="13" t="e">
        <f>E92/H92</f>
        <v>#DIV/0!</v>
      </c>
      <c r="F99" s="13" t="e">
        <f>F92/H92</f>
        <v>#DIV/0!</v>
      </c>
      <c r="G99" s="13" t="e">
        <f>G92/H92</f>
        <v>#DIV/0!</v>
      </c>
      <c r="H99" s="76" t="e">
        <f t="shared" si="15"/>
        <v>#DIV/0!</v>
      </c>
    </row>
    <row r="100" spans="1:8" ht="24">
      <c r="A100" s="72">
        <v>5</v>
      </c>
      <c r="B100" s="74" t="str">
        <f>B93</f>
        <v>Зелене набавке и зелени финансијски инструменти</v>
      </c>
      <c r="C100" s="13" t="e">
        <f>C93/H93</f>
        <v>#DIV/0!</v>
      </c>
      <c r="D100" s="13" t="e">
        <f>D93/H93</f>
        <v>#DIV/0!</v>
      </c>
      <c r="E100" s="13" t="e">
        <f>E93/H93</f>
        <v>#DIV/0!</v>
      </c>
      <c r="F100" s="13" t="e">
        <f>F93/H93</f>
        <v>#DIV/0!</v>
      </c>
      <c r="G100" s="13" t="e">
        <f>G93/H93</f>
        <v>#DIV/0!</v>
      </c>
      <c r="H100" s="76" t="e">
        <f t="shared" si="15"/>
        <v>#DIV/0!</v>
      </c>
    </row>
    <row r="101" spans="1:8">
      <c r="A101" s="77"/>
      <c r="B101" s="78"/>
      <c r="C101" s="77"/>
      <c r="D101" s="77"/>
      <c r="E101" s="77"/>
      <c r="F101" s="77"/>
      <c r="G101" s="77"/>
      <c r="H101" s="77"/>
    </row>
    <row r="102" spans="1:8">
      <c r="A102" s="88"/>
      <c r="B102" s="149" t="s">
        <v>62</v>
      </c>
      <c r="C102" s="151" t="s">
        <v>61</v>
      </c>
      <c r="D102" s="151"/>
      <c r="E102" s="151"/>
      <c r="F102" s="151"/>
      <c r="G102" s="151"/>
      <c r="H102" s="65"/>
    </row>
    <row r="103" spans="1:8">
      <c r="A103" s="89"/>
      <c r="B103" s="150"/>
      <c r="C103" s="72">
        <v>1</v>
      </c>
      <c r="D103" s="72">
        <v>2</v>
      </c>
      <c r="E103" s="72">
        <v>3</v>
      </c>
      <c r="F103" s="72">
        <v>4</v>
      </c>
      <c r="G103" s="72">
        <v>5</v>
      </c>
      <c r="H103" s="65"/>
    </row>
    <row r="104" spans="1:8">
      <c r="A104" s="72">
        <v>1</v>
      </c>
      <c r="B104" s="74" t="str">
        <f>B96</f>
        <v>Рециклажа и смањење отпада</v>
      </c>
      <c r="C104" s="14" t="e">
        <f t="shared" ref="C104:G108" si="16">AVERAGE(C81,C96)</f>
        <v>#DIV/0!</v>
      </c>
      <c r="D104" s="14" t="e">
        <f t="shared" si="16"/>
        <v>#DIV/0!</v>
      </c>
      <c r="E104" s="14" t="e">
        <f t="shared" si="16"/>
        <v>#DIV/0!</v>
      </c>
      <c r="F104" s="14" t="e">
        <f t="shared" si="16"/>
        <v>#DIV/0!</v>
      </c>
      <c r="G104" s="14" t="e">
        <f t="shared" si="16"/>
        <v>#DIV/0!</v>
      </c>
      <c r="H104" s="65"/>
    </row>
    <row r="105" spans="1:8">
      <c r="A105" s="72">
        <v>2</v>
      </c>
      <c r="B105" s="74" t="str">
        <f>B97</f>
        <v>Очување енергије и воде</v>
      </c>
      <c r="C105" s="14" t="e">
        <f t="shared" si="16"/>
        <v>#DIV/0!</v>
      </c>
      <c r="D105" s="14" t="e">
        <f t="shared" si="16"/>
        <v>#DIV/0!</v>
      </c>
      <c r="E105" s="14" t="e">
        <f t="shared" si="16"/>
        <v>#DIV/0!</v>
      </c>
      <c r="F105" s="14" t="e">
        <f t="shared" si="16"/>
        <v>#DIV/0!</v>
      </c>
      <c r="G105" s="14" t="e">
        <f t="shared" si="16"/>
        <v>#DIV/0!</v>
      </c>
      <c r="H105" s="65"/>
    </row>
    <row r="106" spans="1:8">
      <c r="A106" s="72">
        <v>3</v>
      </c>
      <c r="B106" s="74" t="str">
        <f>B98</f>
        <v>Спречавање загађења</v>
      </c>
      <c r="C106" s="14" t="e">
        <f t="shared" si="16"/>
        <v>#DIV/0!</v>
      </c>
      <c r="D106" s="14" t="e">
        <f t="shared" si="16"/>
        <v>#DIV/0!</v>
      </c>
      <c r="E106" s="14" t="e">
        <f t="shared" si="16"/>
        <v>#DIV/0!</v>
      </c>
      <c r="F106" s="14" t="e">
        <f t="shared" si="16"/>
        <v>#DIV/0!</v>
      </c>
      <c r="G106" s="14" t="e">
        <f t="shared" si="16"/>
        <v>#DIV/0!</v>
      </c>
      <c r="H106" s="65"/>
    </row>
    <row r="107" spans="1:8" ht="24">
      <c r="A107" s="72">
        <v>4</v>
      </c>
      <c r="B107" s="74" t="str">
        <f>B99</f>
        <v>Зелена дистрибуција (паковање и одрживи транспорт)</v>
      </c>
      <c r="C107" s="14" t="e">
        <f t="shared" si="16"/>
        <v>#DIV/0!</v>
      </c>
      <c r="D107" s="14" t="e">
        <f t="shared" si="16"/>
        <v>#DIV/0!</v>
      </c>
      <c r="E107" s="14" t="e">
        <f t="shared" si="16"/>
        <v>#DIV/0!</v>
      </c>
      <c r="F107" s="14" t="e">
        <f t="shared" si="16"/>
        <v>#DIV/0!</v>
      </c>
      <c r="G107" s="14" t="e">
        <f t="shared" si="16"/>
        <v>#DIV/0!</v>
      </c>
      <c r="H107" s="65"/>
    </row>
    <row r="108" spans="1:8" ht="24">
      <c r="A108" s="72">
        <v>5</v>
      </c>
      <c r="B108" s="74" t="str">
        <f>B100</f>
        <v>Зелене набавке и зелени финансијски инструменти</v>
      </c>
      <c r="C108" s="14" t="e">
        <f t="shared" si="16"/>
        <v>#DIV/0!</v>
      </c>
      <c r="D108" s="14" t="e">
        <f t="shared" si="16"/>
        <v>#DIV/0!</v>
      </c>
      <c r="E108" s="14" t="e">
        <f t="shared" si="16"/>
        <v>#DIV/0!</v>
      </c>
      <c r="F108" s="14" t="e">
        <f t="shared" si="16"/>
        <v>#DIV/0!</v>
      </c>
      <c r="G108" s="14" t="e">
        <f t="shared" si="16"/>
        <v>#DIV/0!</v>
      </c>
      <c r="H108" s="65"/>
    </row>
    <row r="109" spans="1:8">
      <c r="A109" s="77"/>
      <c r="B109" s="78"/>
      <c r="C109" s="77"/>
      <c r="D109" s="77"/>
      <c r="E109" s="77"/>
      <c r="F109" s="77"/>
      <c r="G109" s="77"/>
      <c r="H109" s="77"/>
    </row>
    <row r="110" spans="1:8">
      <c r="A110" s="77"/>
      <c r="B110" s="78"/>
      <c r="C110" s="77"/>
      <c r="D110" s="77"/>
      <c r="E110" s="77"/>
      <c r="F110" s="77"/>
      <c r="G110" s="77"/>
      <c r="H110" s="77"/>
    </row>
    <row r="111" spans="1:8">
      <c r="A111" s="77"/>
      <c r="B111" s="78"/>
      <c r="C111" s="77"/>
      <c r="D111" s="77"/>
      <c r="E111" s="77"/>
      <c r="F111" s="77"/>
      <c r="G111" s="77"/>
      <c r="H111" s="77"/>
    </row>
    <row r="112" spans="1:8">
      <c r="A112" s="77"/>
      <c r="B112" s="78"/>
      <c r="C112" s="77"/>
      <c r="D112" s="77"/>
      <c r="E112" s="77"/>
      <c r="F112" s="77"/>
      <c r="G112" s="77"/>
      <c r="H112" s="77"/>
    </row>
    <row r="113" spans="1:8">
      <c r="A113" s="77"/>
      <c r="B113" s="78"/>
      <c r="C113" s="77"/>
      <c r="D113" s="77"/>
      <c r="E113" s="77"/>
      <c r="F113" s="77"/>
      <c r="G113" s="77"/>
      <c r="H113" s="77"/>
    </row>
    <row r="114" spans="1:8">
      <c r="A114" s="77"/>
      <c r="B114" s="78"/>
      <c r="C114" s="77"/>
      <c r="D114" s="77"/>
      <c r="E114" s="77"/>
      <c r="F114" s="77"/>
      <c r="G114" s="77"/>
      <c r="H114" s="77"/>
    </row>
    <row r="115" spans="1:8">
      <c r="A115" s="77"/>
      <c r="B115" s="78"/>
      <c r="C115" s="77"/>
      <c r="D115" s="77"/>
      <c r="E115" s="77"/>
      <c r="F115" s="77"/>
      <c r="G115" s="77"/>
      <c r="H115" s="77"/>
    </row>
    <row r="116" spans="1:8">
      <c r="A116" s="77"/>
      <c r="B116" s="78"/>
      <c r="C116" s="77"/>
      <c r="D116" s="77"/>
      <c r="E116" s="77"/>
      <c r="F116" s="77"/>
      <c r="G116" s="77"/>
      <c r="H116" s="77"/>
    </row>
    <row r="117" spans="1:8">
      <c r="A117" s="77"/>
      <c r="B117" s="78"/>
      <c r="C117" s="77"/>
      <c r="D117" s="77"/>
      <c r="E117" s="77"/>
      <c r="F117" s="77"/>
      <c r="G117" s="77"/>
      <c r="H117" s="77"/>
    </row>
    <row r="118" spans="1:8">
      <c r="A118" s="77"/>
      <c r="B118" s="78"/>
      <c r="C118" s="77"/>
      <c r="D118" s="77"/>
      <c r="E118" s="77"/>
      <c r="F118" s="77"/>
      <c r="G118" s="77"/>
      <c r="H118" s="77"/>
    </row>
    <row r="119" spans="1:8">
      <c r="A119" s="77"/>
      <c r="B119" s="78"/>
      <c r="C119" s="77"/>
      <c r="D119" s="77"/>
      <c r="E119" s="77"/>
      <c r="F119" s="77"/>
      <c r="G119" s="77"/>
      <c r="H119" s="77"/>
    </row>
    <row r="120" spans="1:8">
      <c r="A120" s="77"/>
      <c r="B120" s="78"/>
      <c r="C120" s="77"/>
      <c r="D120" s="77"/>
      <c r="E120" s="77"/>
      <c r="F120" s="77"/>
      <c r="G120" s="77"/>
      <c r="H120" s="77"/>
    </row>
    <row r="121" spans="1:8">
      <c r="A121" s="77"/>
      <c r="B121" s="78"/>
      <c r="C121" s="77"/>
      <c r="D121" s="77"/>
      <c r="E121" s="77"/>
      <c r="F121" s="77"/>
      <c r="G121" s="77"/>
      <c r="H121" s="77"/>
    </row>
    <row r="122" spans="1:8">
      <c r="A122" s="77"/>
      <c r="B122" s="78"/>
      <c r="C122" s="77"/>
      <c r="D122" s="77"/>
      <c r="E122" s="77"/>
      <c r="F122" s="77"/>
      <c r="G122" s="77"/>
      <c r="H122" s="77"/>
    </row>
    <row r="123" spans="1:8">
      <c r="A123" s="77"/>
      <c r="B123" s="78"/>
      <c r="C123" s="77"/>
      <c r="D123" s="77"/>
      <c r="E123" s="77"/>
      <c r="F123" s="77"/>
      <c r="G123" s="77"/>
      <c r="H123" s="77"/>
    </row>
    <row r="124" spans="1:8">
      <c r="A124" s="77"/>
      <c r="B124" s="78"/>
      <c r="C124" s="77"/>
      <c r="D124" s="77"/>
      <c r="E124" s="77"/>
      <c r="F124" s="77"/>
      <c r="G124" s="77"/>
      <c r="H124" s="77"/>
    </row>
    <row r="125" spans="1:8">
      <c r="A125" s="77"/>
      <c r="B125" s="78"/>
      <c r="C125" s="77"/>
      <c r="D125" s="77"/>
      <c r="E125" s="77"/>
      <c r="F125" s="77"/>
      <c r="G125" s="77"/>
      <c r="H125" s="77"/>
    </row>
    <row r="126" spans="1:8">
      <c r="A126" s="77"/>
      <c r="B126" s="78"/>
      <c r="C126" s="77"/>
      <c r="D126" s="77"/>
      <c r="E126" s="77"/>
      <c r="F126" s="77"/>
      <c r="G126" s="77"/>
      <c r="H126" s="77"/>
    </row>
    <row r="127" spans="1:8">
      <c r="A127" s="77"/>
      <c r="B127" s="78"/>
      <c r="C127" s="77"/>
      <c r="D127" s="77"/>
      <c r="E127" s="77"/>
      <c r="F127" s="77"/>
      <c r="G127" s="77"/>
      <c r="H127" s="77"/>
    </row>
    <row r="128" spans="1:8">
      <c r="A128" s="77"/>
      <c r="B128" s="78"/>
      <c r="C128" s="77"/>
      <c r="D128" s="77"/>
      <c r="E128" s="77"/>
      <c r="F128" s="77"/>
      <c r="G128" s="77"/>
      <c r="H128" s="77"/>
    </row>
    <row r="129" spans="1:8">
      <c r="A129" s="77"/>
      <c r="B129" s="78" t="s">
        <v>163</v>
      </c>
      <c r="C129" s="77"/>
      <c r="D129" s="77"/>
      <c r="E129" s="77"/>
      <c r="F129" s="77"/>
      <c r="G129" s="77"/>
      <c r="H129" s="77"/>
    </row>
    <row r="130" spans="1:8">
      <c r="A130" s="72"/>
      <c r="B130" s="72" t="s">
        <v>161</v>
      </c>
      <c r="C130" s="72">
        <v>1</v>
      </c>
      <c r="D130" s="72">
        <v>2</v>
      </c>
      <c r="E130" s="72">
        <v>3</v>
      </c>
      <c r="F130" s="72">
        <v>4</v>
      </c>
      <c r="G130" s="72">
        <v>5</v>
      </c>
      <c r="H130" s="73" t="s">
        <v>1</v>
      </c>
    </row>
    <row r="131" spans="1:8">
      <c r="A131" s="72">
        <v>1</v>
      </c>
      <c r="B131" s="74" t="s">
        <v>147</v>
      </c>
      <c r="C131" s="11">
        <f>COUNTIF('C'!B48:B57,"=1")</f>
        <v>0</v>
      </c>
      <c r="D131" s="11">
        <f>COUNTIF('C'!B48:B57,"=2")</f>
        <v>0</v>
      </c>
      <c r="E131" s="11">
        <f>COUNTIF('C'!B48:B57,"=3")</f>
        <v>0</v>
      </c>
      <c r="F131" s="11">
        <f>COUNTIF('C'!B48:B57,"=4")</f>
        <v>0</v>
      </c>
      <c r="G131" s="11">
        <f>COUNTIF('C'!B48:B57,"=5")</f>
        <v>0</v>
      </c>
      <c r="H131" s="86">
        <f>SUM(C131:G131)</f>
        <v>0</v>
      </c>
    </row>
    <row r="132" spans="1:8">
      <c r="A132" s="72">
        <v>2</v>
      </c>
      <c r="B132" s="74" t="s">
        <v>148</v>
      </c>
      <c r="C132" s="11">
        <f>COUNTIF('C'!C48:C57,"=1")</f>
        <v>0</v>
      </c>
      <c r="D132" s="11">
        <f>COUNTIF('C'!C48:C57,"=2")</f>
        <v>0</v>
      </c>
      <c r="E132" s="11">
        <f>COUNTIF('C'!C48:C57,"=3")</f>
        <v>0</v>
      </c>
      <c r="F132" s="11">
        <f>COUNTIF('C'!C48:C57,"=4")</f>
        <v>0</v>
      </c>
      <c r="G132" s="11">
        <f>COUNTIF('C'!C48:C57,"=5")</f>
        <v>0</v>
      </c>
      <c r="H132" s="86">
        <f>SUM(C132:G132)</f>
        <v>0</v>
      </c>
    </row>
    <row r="133" spans="1:8">
      <c r="A133" s="72">
        <v>3</v>
      </c>
      <c r="B133" s="74" t="s">
        <v>149</v>
      </c>
      <c r="C133" s="11">
        <f>COUNTIF('C'!D48:D57,"=1")</f>
        <v>0</v>
      </c>
      <c r="D133" s="11">
        <f>COUNTIF('C'!D48:D57,"=2")</f>
        <v>0</v>
      </c>
      <c r="E133" s="11">
        <f>COUNTIF('C'!D48:D57,"=3")</f>
        <v>0</v>
      </c>
      <c r="F133" s="11">
        <f>COUNTIF('C'!D48:D57,"=4")</f>
        <v>0</v>
      </c>
      <c r="G133" s="11">
        <f>COUNTIF('C'!D48:D57,"=5")</f>
        <v>0</v>
      </c>
      <c r="H133" s="86">
        <f>SUM(C133:G133)</f>
        <v>0</v>
      </c>
    </row>
    <row r="134" spans="1:8">
      <c r="A134" s="72">
        <v>4</v>
      </c>
      <c r="B134" s="74" t="s">
        <v>150</v>
      </c>
      <c r="C134" s="11">
        <f>COUNTIF('C'!E48:E57,"=1")</f>
        <v>0</v>
      </c>
      <c r="D134" s="11">
        <f>COUNTIF('C'!E48:E57,"=2")</f>
        <v>0</v>
      </c>
      <c r="E134" s="11">
        <f>COUNTIF('C'!E48:E57,"=3")</f>
        <v>0</v>
      </c>
      <c r="F134" s="11">
        <f>COUNTIF('C'!E48:E57,"=4")</f>
        <v>0</v>
      </c>
      <c r="G134" s="11">
        <f>COUNTIF('C'!E48:E57,"=5")</f>
        <v>0</v>
      </c>
      <c r="H134" s="86">
        <f>SUM(C134:G134)</f>
        <v>0</v>
      </c>
    </row>
    <row r="135" spans="1:8">
      <c r="A135" s="72">
        <v>5</v>
      </c>
      <c r="B135" s="74" t="s">
        <v>151</v>
      </c>
      <c r="C135" s="11">
        <f>COUNTIF('C'!F48:F57,"=1")</f>
        <v>0</v>
      </c>
      <c r="D135" s="11">
        <f>COUNTIF('C'!F48:F57,"=2")</f>
        <v>0</v>
      </c>
      <c r="E135" s="11">
        <f>COUNTIF('C'!F48:F57,"=3")</f>
        <v>0</v>
      </c>
      <c r="F135" s="11">
        <f>COUNTIF('C'!F48:F57,"=4")</f>
        <v>0</v>
      </c>
      <c r="G135" s="11">
        <f>COUNTIF('C'!F48:F57,"=5")</f>
        <v>0</v>
      </c>
      <c r="H135" s="86">
        <f>SUM(C135:G135)</f>
        <v>0</v>
      </c>
    </row>
    <row r="136" spans="1:8">
      <c r="A136" s="75"/>
      <c r="B136" s="75"/>
      <c r="C136" s="75"/>
      <c r="D136" s="75"/>
      <c r="E136" s="75"/>
      <c r="F136" s="75"/>
      <c r="G136" s="75"/>
      <c r="H136" s="75"/>
    </row>
    <row r="137" spans="1:8">
      <c r="A137" s="72"/>
      <c r="B137" s="72" t="str">
        <f>+B130</f>
        <v xml:space="preserve">Оцена тренера А </v>
      </c>
      <c r="C137" s="72">
        <f>+C130</f>
        <v>1</v>
      </c>
      <c r="D137" s="72">
        <f>+D130</f>
        <v>2</v>
      </c>
      <c r="E137" s="72">
        <f>+E130</f>
        <v>3</v>
      </c>
      <c r="F137" s="72">
        <f>+F130</f>
        <v>4</v>
      </c>
      <c r="G137" s="72">
        <f>+G130</f>
        <v>5</v>
      </c>
      <c r="H137" s="73" t="s">
        <v>1</v>
      </c>
    </row>
    <row r="138" spans="1:8">
      <c r="A138" s="72">
        <v>1</v>
      </c>
      <c r="B138" s="74" t="str">
        <f>B131</f>
        <v>Начин излагања</v>
      </c>
      <c r="C138" s="13" t="e">
        <f>C131/H131</f>
        <v>#DIV/0!</v>
      </c>
      <c r="D138" s="13" t="e">
        <f>D131/H131</f>
        <v>#DIV/0!</v>
      </c>
      <c r="E138" s="13" t="e">
        <f>E131/H131</f>
        <v>#DIV/0!</v>
      </c>
      <c r="F138" s="13" t="e">
        <f>F131/H131</f>
        <v>#DIV/0!</v>
      </c>
      <c r="G138" s="13" t="e">
        <f>G131/H131</f>
        <v>#DIV/0!</v>
      </c>
      <c r="H138" s="76" t="e">
        <f>SUM(C138:G138)</f>
        <v>#DIV/0!</v>
      </c>
    </row>
    <row r="139" spans="1:8">
      <c r="A139" s="72">
        <v>2</v>
      </c>
      <c r="B139" s="74" t="str">
        <f>B132</f>
        <v>Примери и практичне вежбе</v>
      </c>
      <c r="C139" s="13" t="e">
        <f>C132/H132</f>
        <v>#DIV/0!</v>
      </c>
      <c r="D139" s="13" t="e">
        <f>D132/H132</f>
        <v>#DIV/0!</v>
      </c>
      <c r="E139" s="13" t="e">
        <f>E132/H132</f>
        <v>#DIV/0!</v>
      </c>
      <c r="F139" s="13" t="e">
        <f>F132/H132</f>
        <v>#DIV/0!</v>
      </c>
      <c r="G139" s="13" t="e">
        <f>G132/H132</f>
        <v>#DIV/0!</v>
      </c>
      <c r="H139" s="76" t="e">
        <f>SUM(C139:G139)</f>
        <v>#DIV/0!</v>
      </c>
    </row>
    <row r="140" spans="1:8">
      <c r="A140" s="72">
        <v>3</v>
      </c>
      <c r="B140" s="74" t="str">
        <f>B133</f>
        <v>Обим градива и темпо</v>
      </c>
      <c r="C140" s="13" t="e">
        <f>C133/H133</f>
        <v>#DIV/0!</v>
      </c>
      <c r="D140" s="13" t="e">
        <f>D133/H133</f>
        <v>#DIV/0!</v>
      </c>
      <c r="E140" s="13" t="e">
        <f>E133/H133</f>
        <v>#DIV/0!</v>
      </c>
      <c r="F140" s="13" t="e">
        <f>F133/H133</f>
        <v>#DIV/0!</v>
      </c>
      <c r="G140" s="13" t="e">
        <f>G133/H133</f>
        <v>#DIV/0!</v>
      </c>
      <c r="H140" s="76" t="e">
        <f>SUM(C140:G140)</f>
        <v>#DIV/0!</v>
      </c>
    </row>
    <row r="141" spans="1:8">
      <c r="A141" s="72">
        <v>4</v>
      </c>
      <c r="B141" s="74" t="str">
        <f>B134</f>
        <v>Однос са учесницима</v>
      </c>
      <c r="C141" s="13" t="e">
        <f>C134/H134</f>
        <v>#DIV/0!</v>
      </c>
      <c r="D141" s="13" t="e">
        <f>D134/H134</f>
        <v>#DIV/0!</v>
      </c>
      <c r="E141" s="13" t="e">
        <f>E134/H134</f>
        <v>#DIV/0!</v>
      </c>
      <c r="F141" s="13" t="e">
        <f>F134/H134</f>
        <v>#DIV/0!</v>
      </c>
      <c r="G141" s="13" t="e">
        <f>G134/H134</f>
        <v>#DIV/0!</v>
      </c>
      <c r="H141" s="76" t="e">
        <f>SUM(C141:G141)</f>
        <v>#DIV/0!</v>
      </c>
    </row>
    <row r="142" spans="1:8">
      <c r="A142" s="72">
        <v>5</v>
      </c>
      <c r="B142" s="74" t="str">
        <f>B135</f>
        <v>Укупна оцена за тренера</v>
      </c>
      <c r="C142" s="13" t="e">
        <f>C135/H135</f>
        <v>#DIV/0!</v>
      </c>
      <c r="D142" s="13" t="e">
        <f>D135/H135</f>
        <v>#DIV/0!</v>
      </c>
      <c r="E142" s="13" t="e">
        <f>E135/H135</f>
        <v>#DIV/0!</v>
      </c>
      <c r="F142" s="13" t="e">
        <f>F135/H135</f>
        <v>#DIV/0!</v>
      </c>
      <c r="G142" s="13" t="e">
        <f>G135/H135</f>
        <v>#DIV/0!</v>
      </c>
      <c r="H142" s="76" t="e">
        <f>SUM(C142:G142)</f>
        <v>#DIV/0!</v>
      </c>
    </row>
    <row r="144" spans="1:8">
      <c r="A144" s="72"/>
      <c r="B144" s="72" t="s">
        <v>162</v>
      </c>
      <c r="C144" s="72">
        <v>1</v>
      </c>
      <c r="D144" s="72">
        <v>2</v>
      </c>
      <c r="E144" s="72">
        <v>3</v>
      </c>
      <c r="F144" s="72">
        <v>4</v>
      </c>
      <c r="G144" s="72">
        <v>5</v>
      </c>
      <c r="H144" s="73" t="s">
        <v>1</v>
      </c>
    </row>
    <row r="145" spans="1:8">
      <c r="A145" s="72">
        <v>1</v>
      </c>
      <c r="B145" s="74" t="s">
        <v>147</v>
      </c>
      <c r="C145" s="11">
        <f>COUNTIF('C'!B63:B72,"=1")</f>
        <v>0</v>
      </c>
      <c r="D145" s="11">
        <f>COUNTIF('C'!B63:B72,"=2")</f>
        <v>0</v>
      </c>
      <c r="E145" s="11">
        <f>COUNTIF('C'!B63:B72,"=3")</f>
        <v>0</v>
      </c>
      <c r="F145" s="11">
        <f>COUNTIF('C'!B63:B72,"=4")</f>
        <v>0</v>
      </c>
      <c r="G145" s="11">
        <f>COUNTIF('C'!B63:B72,"=5")</f>
        <v>0</v>
      </c>
      <c r="H145" s="86">
        <f>SUM(C145:G145)</f>
        <v>0</v>
      </c>
    </row>
    <row r="146" spans="1:8">
      <c r="A146" s="72">
        <v>2</v>
      </c>
      <c r="B146" s="74" t="s">
        <v>148</v>
      </c>
      <c r="C146" s="11">
        <f>COUNTIF('C'!C63:C72,"=1")</f>
        <v>0</v>
      </c>
      <c r="D146" s="11">
        <f>COUNTIF('C'!C63:C72,"=2")</f>
        <v>0</v>
      </c>
      <c r="E146" s="11">
        <f>COUNTIF('C'!C63:C72,"=3")</f>
        <v>0</v>
      </c>
      <c r="F146" s="11">
        <f>COUNTIF('C'!C63:C72,"=4")</f>
        <v>0</v>
      </c>
      <c r="G146" s="11">
        <f>COUNTIF('C'!C63:C72,"=5")</f>
        <v>0</v>
      </c>
      <c r="H146" s="86">
        <f>SUM(C146:G146)</f>
        <v>0</v>
      </c>
    </row>
    <row r="147" spans="1:8">
      <c r="A147" s="72">
        <v>3</v>
      </c>
      <c r="B147" s="74" t="s">
        <v>149</v>
      </c>
      <c r="C147" s="11">
        <f>COUNTIF('C'!D63:D72,"=1")</f>
        <v>0</v>
      </c>
      <c r="D147" s="11">
        <f>COUNTIF('C'!D63:D72,"=2")</f>
        <v>0</v>
      </c>
      <c r="E147" s="11">
        <f>COUNTIF('C'!D63:D72,"=3")</f>
        <v>0</v>
      </c>
      <c r="F147" s="11">
        <f>COUNTIF('C'!D63:D72,"=4")</f>
        <v>0</v>
      </c>
      <c r="G147" s="11">
        <f>COUNTIF('C'!D63:D72,"=5")</f>
        <v>0</v>
      </c>
      <c r="H147" s="86">
        <f>SUM(C147:G147)</f>
        <v>0</v>
      </c>
    </row>
    <row r="148" spans="1:8">
      <c r="A148" s="72">
        <v>4</v>
      </c>
      <c r="B148" s="74" t="s">
        <v>150</v>
      </c>
      <c r="C148" s="11">
        <f>COUNTIF('C'!E63:E72,"=1")</f>
        <v>0</v>
      </c>
      <c r="D148" s="11">
        <f>COUNTIF('C'!E63:E72,"=2")</f>
        <v>0</v>
      </c>
      <c r="E148" s="11">
        <f>COUNTIF('C'!E63:E72,"=3")</f>
        <v>0</v>
      </c>
      <c r="F148" s="11">
        <f>COUNTIF('C'!E63:E72,"=4")</f>
        <v>0</v>
      </c>
      <c r="G148" s="11">
        <f>COUNTIF('C'!E63:E72,"=5")</f>
        <v>0</v>
      </c>
      <c r="H148" s="86">
        <f>SUM(C148:G148)</f>
        <v>0</v>
      </c>
    </row>
    <row r="149" spans="1:8">
      <c r="A149" s="72">
        <v>5</v>
      </c>
      <c r="B149" s="74" t="s">
        <v>151</v>
      </c>
      <c r="C149" s="11">
        <f>COUNTIF('C'!F63:F72,"=1")</f>
        <v>0</v>
      </c>
      <c r="D149" s="11">
        <f>COUNTIF('C'!F63:F72,"=2")</f>
        <v>0</v>
      </c>
      <c r="E149" s="11">
        <f>COUNTIF('C'!F63:F72,"=3")</f>
        <v>0</v>
      </c>
      <c r="F149" s="11">
        <f>COUNTIF('C'!F63:F72,"=4")</f>
        <v>0</v>
      </c>
      <c r="G149" s="11">
        <f>COUNTIF('C'!F63:F72,"=5")</f>
        <v>0</v>
      </c>
      <c r="H149" s="86">
        <f>SUM(C149:G149)</f>
        <v>0</v>
      </c>
    </row>
    <row r="150" spans="1:8">
      <c r="A150" s="75"/>
      <c r="B150" s="75"/>
      <c r="C150" s="75"/>
      <c r="D150" s="75"/>
      <c r="E150" s="75"/>
      <c r="F150" s="75"/>
      <c r="G150" s="75"/>
      <c r="H150" s="75"/>
    </row>
    <row r="151" spans="1:8">
      <c r="A151" s="72"/>
      <c r="B151" s="72" t="str">
        <f>+B144</f>
        <v>Оцена тренера B</v>
      </c>
      <c r="C151" s="72">
        <f>+C144</f>
        <v>1</v>
      </c>
      <c r="D151" s="72">
        <f>+D144</f>
        <v>2</v>
      </c>
      <c r="E151" s="72">
        <f>+E144</f>
        <v>3</v>
      </c>
      <c r="F151" s="72">
        <f>+F144</f>
        <v>4</v>
      </c>
      <c r="G151" s="72">
        <f>+G144</f>
        <v>5</v>
      </c>
      <c r="H151" s="73" t="s">
        <v>1</v>
      </c>
    </row>
    <row r="152" spans="1:8">
      <c r="A152" s="72">
        <v>1</v>
      </c>
      <c r="B152" s="74" t="str">
        <f>B145</f>
        <v>Начин излагања</v>
      </c>
      <c r="C152" s="13" t="e">
        <f>C145/H145</f>
        <v>#DIV/0!</v>
      </c>
      <c r="D152" s="13" t="e">
        <f>D145/H145</f>
        <v>#DIV/0!</v>
      </c>
      <c r="E152" s="13" t="e">
        <f>E145/H145</f>
        <v>#DIV/0!</v>
      </c>
      <c r="F152" s="13" t="e">
        <f>F145/H145</f>
        <v>#DIV/0!</v>
      </c>
      <c r="G152" s="13" t="e">
        <f>G145/H145</f>
        <v>#DIV/0!</v>
      </c>
      <c r="H152" s="76" t="e">
        <f>SUM(C152:G152)</f>
        <v>#DIV/0!</v>
      </c>
    </row>
    <row r="153" spans="1:8">
      <c r="A153" s="72">
        <v>2</v>
      </c>
      <c r="B153" s="74" t="str">
        <f>B146</f>
        <v>Примери и практичне вежбе</v>
      </c>
      <c r="C153" s="13" t="e">
        <f>C146/H146</f>
        <v>#DIV/0!</v>
      </c>
      <c r="D153" s="13" t="e">
        <f>D146/H146</f>
        <v>#DIV/0!</v>
      </c>
      <c r="E153" s="13" t="e">
        <f>E146/H146</f>
        <v>#DIV/0!</v>
      </c>
      <c r="F153" s="13" t="e">
        <f>F146/H146</f>
        <v>#DIV/0!</v>
      </c>
      <c r="G153" s="13" t="e">
        <f>G146/H146</f>
        <v>#DIV/0!</v>
      </c>
      <c r="H153" s="76" t="e">
        <f>SUM(C153:G153)</f>
        <v>#DIV/0!</v>
      </c>
    </row>
    <row r="154" spans="1:8">
      <c r="A154" s="72">
        <v>3</v>
      </c>
      <c r="B154" s="74" t="str">
        <f>B147</f>
        <v>Обим градива и темпо</v>
      </c>
      <c r="C154" s="13" t="e">
        <f>C147/H147</f>
        <v>#DIV/0!</v>
      </c>
      <c r="D154" s="13" t="e">
        <f>D147/H147</f>
        <v>#DIV/0!</v>
      </c>
      <c r="E154" s="13" t="e">
        <f>E147/H147</f>
        <v>#DIV/0!</v>
      </c>
      <c r="F154" s="13" t="e">
        <f>F147/H147</f>
        <v>#DIV/0!</v>
      </c>
      <c r="G154" s="13" t="e">
        <f>G147/H147</f>
        <v>#DIV/0!</v>
      </c>
      <c r="H154" s="76" t="e">
        <f>SUM(C154:G154)</f>
        <v>#DIV/0!</v>
      </c>
    </row>
    <row r="155" spans="1:8">
      <c r="A155" s="72">
        <v>4</v>
      </c>
      <c r="B155" s="74" t="str">
        <f>B148</f>
        <v>Однос са учесницима</v>
      </c>
      <c r="C155" s="13" t="e">
        <f>C148/H148</f>
        <v>#DIV/0!</v>
      </c>
      <c r="D155" s="13" t="e">
        <f>D148/H148</f>
        <v>#DIV/0!</v>
      </c>
      <c r="E155" s="13" t="e">
        <f>E148/H148</f>
        <v>#DIV/0!</v>
      </c>
      <c r="F155" s="13" t="e">
        <f>F148/H148</f>
        <v>#DIV/0!</v>
      </c>
      <c r="G155" s="13" t="e">
        <f>G148/H148</f>
        <v>#DIV/0!</v>
      </c>
      <c r="H155" s="76" t="e">
        <f>SUM(C155:G155)</f>
        <v>#DIV/0!</v>
      </c>
    </row>
    <row r="156" spans="1:8">
      <c r="A156" s="72">
        <v>5</v>
      </c>
      <c r="B156" s="74" t="str">
        <f>B149</f>
        <v>Укупна оцена за тренера</v>
      </c>
      <c r="C156" s="13" t="e">
        <f>C149/H149</f>
        <v>#DIV/0!</v>
      </c>
      <c r="D156" s="13" t="e">
        <f>D149/H149</f>
        <v>#DIV/0!</v>
      </c>
      <c r="E156" s="13" t="e">
        <f>E149/H149</f>
        <v>#DIV/0!</v>
      </c>
      <c r="F156" s="13" t="e">
        <f>F149/H149</f>
        <v>#DIV/0!</v>
      </c>
      <c r="G156" s="13" t="e">
        <f>G149/H149</f>
        <v>#DIV/0!</v>
      </c>
      <c r="H156" s="76" t="e">
        <f>SUM(C156:G156)</f>
        <v>#DIV/0!</v>
      </c>
    </row>
    <row r="157" spans="1:8">
      <c r="A157" s="77"/>
      <c r="B157" s="78"/>
      <c r="C157" s="77"/>
      <c r="D157" s="77"/>
      <c r="E157" s="77"/>
      <c r="F157" s="77"/>
      <c r="G157" s="77"/>
      <c r="H157" s="77"/>
    </row>
    <row r="158" spans="1:8">
      <c r="A158" s="84" t="s">
        <v>160</v>
      </c>
      <c r="C158" s="77"/>
      <c r="D158" s="77"/>
      <c r="E158" s="77"/>
      <c r="F158" s="77"/>
      <c r="G158" s="77"/>
      <c r="H158" s="77"/>
    </row>
    <row r="159" spans="1:8" ht="36">
      <c r="A159" s="72"/>
      <c r="B159" s="72"/>
      <c r="C159" s="72" t="s">
        <v>68</v>
      </c>
      <c r="D159" s="72" t="s">
        <v>69</v>
      </c>
      <c r="E159" s="72" t="s">
        <v>70</v>
      </c>
      <c r="F159" s="72" t="s">
        <v>71</v>
      </c>
      <c r="G159" s="72" t="s">
        <v>72</v>
      </c>
      <c r="H159" s="73" t="s">
        <v>1</v>
      </c>
    </row>
    <row r="160" spans="1:8">
      <c r="A160" s="72">
        <v>1</v>
      </c>
      <c r="B160" s="74" t="s">
        <v>65</v>
      </c>
      <c r="C160" s="24">
        <f>COUNTIF('C'!B79:B88,"=1")</f>
        <v>0</v>
      </c>
      <c r="D160" s="24">
        <f>COUNTIF('C'!B79:B88,"=2")</f>
        <v>0</v>
      </c>
      <c r="E160" s="24">
        <f>COUNTIF('C'!B79:B88,"=3")</f>
        <v>0</v>
      </c>
      <c r="F160" s="24">
        <f>COUNTIF('C'!B79:B88,"=4")</f>
        <v>0</v>
      </c>
      <c r="G160" s="24">
        <f>COUNTIF('C'!B79:B88,"=5")</f>
        <v>0</v>
      </c>
      <c r="H160" s="73">
        <f t="shared" ref="H160:H163" si="17">SUM(C160:G160)</f>
        <v>0</v>
      </c>
    </row>
    <row r="161" spans="1:8">
      <c r="A161" s="72">
        <v>2</v>
      </c>
      <c r="B161" s="74" t="s">
        <v>154</v>
      </c>
      <c r="C161" s="24">
        <f>COUNTIF('C'!C79:C88,"=1")</f>
        <v>0</v>
      </c>
      <c r="D161" s="24">
        <f>COUNTIF('C'!C79:C88,"=2")</f>
        <v>0</v>
      </c>
      <c r="E161" s="24">
        <f>COUNTIF('C'!C79:C88,"=3")</f>
        <v>0</v>
      </c>
      <c r="F161" s="24">
        <f>COUNTIF('C'!C79:C88,"=4")</f>
        <v>0</v>
      </c>
      <c r="G161" s="24">
        <f>COUNTIF('C'!D79:D88,"=5")</f>
        <v>0</v>
      </c>
      <c r="H161" s="73">
        <f t="shared" si="17"/>
        <v>0</v>
      </c>
    </row>
    <row r="162" spans="1:8" ht="24">
      <c r="A162" s="72">
        <v>3</v>
      </c>
      <c r="B162" s="74" t="s">
        <v>155</v>
      </c>
      <c r="C162" s="24">
        <f>COUNTIF('C'!D79:D88,"=1")</f>
        <v>0</v>
      </c>
      <c r="D162" s="24">
        <f>COUNTIF('C'!D79:D88,"=2")</f>
        <v>0</v>
      </c>
      <c r="E162" s="24">
        <f>COUNTIF('C'!D79:D88,"=3")</f>
        <v>0</v>
      </c>
      <c r="F162" s="24">
        <f>COUNTIF('C'!D79:D88,"=4")</f>
        <v>0</v>
      </c>
      <c r="G162" s="24">
        <f>COUNTIF('C'!D79:D88,"=5")</f>
        <v>0</v>
      </c>
      <c r="H162" s="73">
        <f t="shared" si="17"/>
        <v>0</v>
      </c>
    </row>
    <row r="163" spans="1:8">
      <c r="A163" s="72">
        <v>4</v>
      </c>
      <c r="B163" s="74" t="s">
        <v>67</v>
      </c>
      <c r="C163" s="24">
        <f>COUNTIF('C'!E79:E88,"=1")</f>
        <v>0</v>
      </c>
      <c r="D163" s="24">
        <f>COUNTIF('C'!E79:E88,"=2")</f>
        <v>0</v>
      </c>
      <c r="E163" s="24">
        <f>COUNTIF('C'!E79:E88,"=3")</f>
        <v>0</v>
      </c>
      <c r="F163" s="24">
        <f>COUNTIF('C'!E79:E88,"=4")</f>
        <v>0</v>
      </c>
      <c r="G163" s="24">
        <f>COUNTIF('C'!E79:E88,"=5")</f>
        <v>0</v>
      </c>
      <c r="H163" s="73">
        <f t="shared" si="17"/>
        <v>0</v>
      </c>
    </row>
    <row r="164" spans="1:8">
      <c r="A164" s="70"/>
      <c r="B164" s="71"/>
      <c r="C164" s="91"/>
      <c r="D164" s="91"/>
      <c r="E164" s="91"/>
      <c r="F164" s="91"/>
      <c r="G164"/>
      <c r="H164"/>
    </row>
    <row r="165" spans="1:8">
      <c r="A165" s="75"/>
      <c r="B165" s="75" t="str">
        <f>+B94</f>
        <v>Дистрибуција оцена</v>
      </c>
      <c r="C165" s="75"/>
      <c r="D165" s="75"/>
      <c r="E165" s="75"/>
      <c r="F165" s="75"/>
      <c r="G165" s="75"/>
      <c r="H165" s="75"/>
    </row>
    <row r="166" spans="1:8" ht="30.6">
      <c r="A166" s="72"/>
      <c r="B166" s="72"/>
      <c r="C166" s="85" t="str">
        <f>+C159</f>
        <v>Веома незадовољан (1)</v>
      </c>
      <c r="D166" s="85" t="str">
        <f>+D159</f>
        <v>Незадовољан (2)</v>
      </c>
      <c r="E166" s="85" t="str">
        <f>+E159</f>
        <v>Задовољан (3)</v>
      </c>
      <c r="F166" s="85" t="str">
        <f>+F159</f>
        <v>Углавном задовољан (4)</v>
      </c>
      <c r="G166" s="85" t="str">
        <f>+G159</f>
        <v>Веома задовољан (5)</v>
      </c>
      <c r="H166" s="73" t="s">
        <v>1</v>
      </c>
    </row>
    <row r="167" spans="1:8">
      <c r="A167" s="72">
        <v>1</v>
      </c>
      <c r="B167" s="74" t="str">
        <f>+B160</f>
        <v>Квалитет организације тренинга</v>
      </c>
      <c r="C167" s="13" t="e">
        <f>C160/H160</f>
        <v>#DIV/0!</v>
      </c>
      <c r="D167" s="13" t="e">
        <f>D160/H160</f>
        <v>#DIV/0!</v>
      </c>
      <c r="E167" s="13" t="e">
        <f>E160/H160</f>
        <v>#DIV/0!</v>
      </c>
      <c r="F167" s="13" t="e">
        <f>F160/H160</f>
        <v>#DIV/0!</v>
      </c>
      <c r="G167" s="13" t="e">
        <f>G160/H160</f>
        <v>#DIV/0!</v>
      </c>
      <c r="H167" s="76" t="e">
        <f>SUM(C167:G167)</f>
        <v>#DIV/0!</v>
      </c>
    </row>
    <row r="168" spans="1:8">
      <c r="A168" s="72">
        <v>2</v>
      </c>
      <c r="B168" s="74" t="str">
        <f>+B161</f>
        <v>Компетенције тренера</v>
      </c>
      <c r="C168" s="13" t="e">
        <f>C161/H161</f>
        <v>#DIV/0!</v>
      </c>
      <c r="D168" s="13" t="e">
        <f>D161/H161</f>
        <v>#DIV/0!</v>
      </c>
      <c r="E168" s="13" t="e">
        <f>E161/H161</f>
        <v>#DIV/0!</v>
      </c>
      <c r="F168" s="13" t="e">
        <f>F161/H161</f>
        <v>#DIV/0!</v>
      </c>
      <c r="G168" s="13" t="e">
        <f>G161/H161</f>
        <v>#DIV/0!</v>
      </c>
      <c r="H168" s="76" t="e">
        <f t="shared" ref="H168:H169" si="18">SUM(C168:G168)</f>
        <v>#DIV/0!</v>
      </c>
    </row>
    <row r="169" spans="1:8" ht="24">
      <c r="A169" s="72">
        <v>3</v>
      </c>
      <c r="B169" s="74" t="str">
        <f>+B162</f>
        <v>Стечена нова знања и вештина за озелењавање пословања</v>
      </c>
      <c r="C169" s="13" t="e">
        <f>C162/H162</f>
        <v>#DIV/0!</v>
      </c>
      <c r="D169" s="13" t="e">
        <f>D162/H162</f>
        <v>#DIV/0!</v>
      </c>
      <c r="E169" s="13" t="e">
        <f>E162/H162</f>
        <v>#DIV/0!</v>
      </c>
      <c r="F169" s="13" t="e">
        <f>F162/H162</f>
        <v>#DIV/0!</v>
      </c>
      <c r="G169" s="13" t="e">
        <f>G162/H162</f>
        <v>#DIV/0!</v>
      </c>
      <c r="H169" s="76" t="e">
        <f t="shared" si="18"/>
        <v>#DIV/0!</v>
      </c>
    </row>
    <row r="170" spans="1:8">
      <c r="A170" s="72">
        <v>4</v>
      </c>
      <c r="B170" s="74" t="str">
        <f>+B163</f>
        <v>Ниво  задовољства учешћем на обуци</v>
      </c>
      <c r="C170" s="13" t="e">
        <f>C163/H163</f>
        <v>#DIV/0!</v>
      </c>
      <c r="D170" s="13" t="e">
        <f>D163/H163</f>
        <v>#DIV/0!</v>
      </c>
      <c r="E170" s="13" t="e">
        <f>E163/H163</f>
        <v>#DIV/0!</v>
      </c>
      <c r="F170" s="13" t="e">
        <f>F163/H163</f>
        <v>#DIV/0!</v>
      </c>
      <c r="G170" s="13" t="e">
        <f>G163/H163</f>
        <v>#DIV/0!</v>
      </c>
      <c r="H170" s="76" t="e">
        <f t="shared" ref="H170" si="19">SUM(C170:G170)</f>
        <v>#DIV/0!</v>
      </c>
    </row>
    <row r="171" spans="1:8" customFormat="1"/>
    <row r="172" spans="1:8" ht="27.6">
      <c r="A172" s="77"/>
      <c r="B172" s="78" t="s">
        <v>80</v>
      </c>
      <c r="C172" s="92" t="e">
        <f>+F170+G170</f>
        <v>#DIV/0!</v>
      </c>
      <c r="D172" s="77"/>
      <c r="E172" s="77"/>
      <c r="F172" s="77"/>
      <c r="G172" s="77"/>
      <c r="H172" s="77"/>
    </row>
    <row r="173" spans="1:8">
      <c r="A173" s="77"/>
      <c r="B173" s="78"/>
      <c r="C173" s="77"/>
      <c r="D173" s="77"/>
      <c r="E173" s="77"/>
      <c r="F173" s="77"/>
      <c r="G173" s="77"/>
      <c r="H173" s="77"/>
    </row>
    <row r="174" spans="1:8">
      <c r="A174" s="77"/>
      <c r="B174" s="78"/>
      <c r="C174" s="77"/>
      <c r="D174" s="77"/>
      <c r="E174" s="77"/>
      <c r="F174" s="77"/>
      <c r="G174" s="77"/>
      <c r="H174" s="77"/>
    </row>
    <row r="175" spans="1:8">
      <c r="A175" s="87" t="s">
        <v>5</v>
      </c>
      <c r="B175" s="81" t="s">
        <v>81</v>
      </c>
      <c r="C175" s="82" t="e">
        <f>'C'!J105</f>
        <v>#DIV/0!</v>
      </c>
      <c r="D175" s="83" t="str">
        <f>+D70</f>
        <v>просечна оцена</v>
      </c>
      <c r="E175" s="77"/>
      <c r="F175" s="77"/>
      <c r="G175" s="77"/>
      <c r="H175" s="77"/>
    </row>
    <row r="176" spans="1:8">
      <c r="A176" s="77"/>
      <c r="B176" s="78"/>
      <c r="C176" s="77"/>
      <c r="D176" s="77"/>
      <c r="E176" s="77"/>
      <c r="F176" s="77"/>
      <c r="G176" s="77"/>
      <c r="H176" s="77"/>
    </row>
    <row r="177" spans="1:8" ht="40.799999999999997">
      <c r="A177" s="93"/>
      <c r="B177" s="93"/>
      <c r="C177" s="85" t="s">
        <v>83</v>
      </c>
      <c r="D177" s="85" t="s">
        <v>84</v>
      </c>
      <c r="E177" s="85" t="s">
        <v>85</v>
      </c>
      <c r="F177" s="85" t="s">
        <v>86</v>
      </c>
      <c r="G177" s="85" t="s">
        <v>87</v>
      </c>
      <c r="H177" s="86" t="s">
        <v>1</v>
      </c>
    </row>
    <row r="178" spans="1:8">
      <c r="A178" s="72">
        <v>1</v>
      </c>
      <c r="B178" s="74" t="s">
        <v>157</v>
      </c>
      <c r="C178" s="11">
        <f>COUNTIF('C'!B94:B103,"=1")</f>
        <v>0</v>
      </c>
      <c r="D178" s="11">
        <f>COUNTIF('C'!B94:B103,"=2")</f>
        <v>0</v>
      </c>
      <c r="E178" s="11">
        <f>COUNTIF('C'!B94:B103,"=3")</f>
        <v>0</v>
      </c>
      <c r="F178" s="11">
        <f>COUNTIF('C'!B94:B103,"=4")</f>
        <v>0</v>
      </c>
      <c r="G178" s="11">
        <f>COUNTIF('C'!B94:B103,"=5")</f>
        <v>0</v>
      </c>
      <c r="H178" s="86">
        <f t="shared" ref="H178:H181" si="20">SUM(C178:G178)</f>
        <v>0</v>
      </c>
    </row>
    <row r="179" spans="1:8" ht="24">
      <c r="A179" s="72">
        <v>2</v>
      </c>
      <c r="B179" s="74" t="s">
        <v>158</v>
      </c>
      <c r="C179" s="11">
        <f>COUNTIF('C'!C94:C103,"=1")</f>
        <v>0</v>
      </c>
      <c r="D179" s="11">
        <f>COUNTIF('C'!C94:C103,"=2")</f>
        <v>0</v>
      </c>
      <c r="E179" s="11">
        <f>COUNTIF('C'!C94:C103,"=3")</f>
        <v>0</v>
      </c>
      <c r="F179" s="11">
        <f>COUNTIF('C'!C94:C103,"=4")</f>
        <v>0</v>
      </c>
      <c r="G179" s="11">
        <f>COUNTIF('C'!C94:C103,"=5")</f>
        <v>0</v>
      </c>
      <c r="H179" s="86">
        <f t="shared" si="20"/>
        <v>0</v>
      </c>
    </row>
    <row r="180" spans="1:8" ht="24">
      <c r="A180" s="72">
        <v>3</v>
      </c>
      <c r="B180" s="74" t="s">
        <v>159</v>
      </c>
      <c r="C180" s="11">
        <f>COUNTIF('C'!D94:D103,"=1")</f>
        <v>0</v>
      </c>
      <c r="D180" s="11">
        <f>COUNTIF('C'!D94:D103,"=2")</f>
        <v>0</v>
      </c>
      <c r="E180" s="11">
        <f>COUNTIF('C'!D94:D103,"=3")</f>
        <v>0</v>
      </c>
      <c r="F180" s="11">
        <f>COUNTIF('C'!D94:D103,"=4")</f>
        <v>0</v>
      </c>
      <c r="G180" s="11">
        <f>COUNTIF('C'!D94:D103,"=5")</f>
        <v>0</v>
      </c>
      <c r="H180" s="86">
        <f t="shared" si="20"/>
        <v>0</v>
      </c>
    </row>
    <row r="181" spans="1:8">
      <c r="A181" s="72">
        <v>4</v>
      </c>
      <c r="B181" s="74" t="s">
        <v>82</v>
      </c>
      <c r="C181" s="11">
        <f>COUNTIF('C'!E94:E103,"=1")</f>
        <v>0</v>
      </c>
      <c r="D181" s="11">
        <f>COUNTIF('C'!E94:E103,"=2")</f>
        <v>0</v>
      </c>
      <c r="E181" s="11">
        <f>COUNTIF('C'!E94:E103,"=3")</f>
        <v>0</v>
      </c>
      <c r="F181" s="11">
        <f>COUNTIF('C'!E94:E103,"=4")</f>
        <v>0</v>
      </c>
      <c r="G181" s="11">
        <f>COUNTIF('C'!E94:E103,"=5")</f>
        <v>0</v>
      </c>
      <c r="H181" s="86">
        <f t="shared" si="20"/>
        <v>0</v>
      </c>
    </row>
    <row r="182" spans="1:8">
      <c r="A182" s="77"/>
      <c r="B182" s="78"/>
      <c r="C182" s="77"/>
      <c r="D182" s="77"/>
      <c r="E182" s="77"/>
      <c r="F182" s="77"/>
      <c r="G182" s="77"/>
      <c r="H182" s="77"/>
    </row>
    <row r="183" spans="1:8">
      <c r="A183" s="94"/>
      <c r="B183" s="95"/>
      <c r="C183" s="152" t="s">
        <v>61</v>
      </c>
      <c r="D183" s="153"/>
      <c r="E183" s="153"/>
      <c r="F183" s="153"/>
      <c r="G183" s="153"/>
      <c r="H183" s="154" t="s">
        <v>1</v>
      </c>
    </row>
    <row r="184" spans="1:8">
      <c r="A184" s="96"/>
      <c r="B184" s="97"/>
      <c r="C184" s="98">
        <v>1</v>
      </c>
      <c r="D184" s="93">
        <v>2</v>
      </c>
      <c r="E184" s="93">
        <v>3</v>
      </c>
      <c r="F184" s="93">
        <v>4</v>
      </c>
      <c r="G184" s="93">
        <v>5</v>
      </c>
      <c r="H184" s="154"/>
    </row>
    <row r="185" spans="1:8" ht="36" customHeight="1">
      <c r="A185" s="99">
        <v>1</v>
      </c>
      <c r="B185" s="100" t="str">
        <f>+B178</f>
        <v>Обука озелењавање пословања је корисна</v>
      </c>
      <c r="C185" s="13" t="e">
        <f>C178/H178</f>
        <v>#DIV/0!</v>
      </c>
      <c r="D185" s="13" t="e">
        <f>D178/H178</f>
        <v>#DIV/0!</v>
      </c>
      <c r="E185" s="13" t="e">
        <f>E178/H178</f>
        <v>#DIV/0!</v>
      </c>
      <c r="F185" s="13" t="e">
        <f>F178/H178</f>
        <v>#DIV/0!</v>
      </c>
      <c r="G185" s="13" t="e">
        <f>G178/H178</f>
        <v>#DIV/0!</v>
      </c>
      <c r="H185" s="76" t="e">
        <f>SUM(C185:G185)</f>
        <v>#DIV/0!</v>
      </c>
    </row>
    <row r="186" spans="1:8" ht="24" customHeight="1">
      <c r="A186" s="72">
        <v>2</v>
      </c>
      <c r="B186" s="100" t="str">
        <f>+B179</f>
        <v>Знање/вештине које сам стекао/ла користићу на радном месту</v>
      </c>
      <c r="C186" s="13" t="e">
        <f>C179/H179</f>
        <v>#DIV/0!</v>
      </c>
      <c r="D186" s="13" t="e">
        <f>D179/H179</f>
        <v>#DIV/0!</v>
      </c>
      <c r="E186" s="13" t="e">
        <f>E179/H179</f>
        <v>#DIV/0!</v>
      </c>
      <c r="F186" s="13" t="e">
        <f>F179/H179</f>
        <v>#DIV/0!</v>
      </c>
      <c r="G186" s="13" t="e">
        <f>G179/H179</f>
        <v>#DIV/0!</v>
      </c>
      <c r="H186" s="76" t="e">
        <f t="shared" ref="H186:H187" si="21">SUM(C186:G186)</f>
        <v>#DIV/0!</v>
      </c>
    </row>
    <row r="187" spans="1:8" ht="24" customHeight="1">
      <c r="A187" s="72">
        <v>3</v>
      </c>
      <c r="B187" s="100" t="str">
        <f>+B180</f>
        <v>Тренинг озелењавање пословања МСП-а препоручићу другима привредним субјектима</v>
      </c>
      <c r="C187" s="13" t="e">
        <f>C180/H180</f>
        <v>#DIV/0!</v>
      </c>
      <c r="D187" s="13" t="e">
        <f>D180/H180</f>
        <v>#DIV/0!</v>
      </c>
      <c r="E187" s="13" t="e">
        <f>E180/H180</f>
        <v>#DIV/0!</v>
      </c>
      <c r="F187" s="13" t="e">
        <f>F180/H180</f>
        <v>#DIV/0!</v>
      </c>
      <c r="G187" s="13" t="e">
        <f>G180/H180</f>
        <v>#DIV/0!</v>
      </c>
      <c r="H187" s="76" t="e">
        <f t="shared" si="21"/>
        <v>#DIV/0!</v>
      </c>
    </row>
    <row r="188" spans="1:8" ht="24" customHeight="1">
      <c r="A188" s="72"/>
      <c r="B188" s="100" t="str">
        <f>+B181</f>
        <v>Обука је испунила моја очекивања</v>
      </c>
      <c r="C188" s="13" t="e">
        <f>C181/H181</f>
        <v>#DIV/0!</v>
      </c>
      <c r="D188" s="13" t="e">
        <f>D181/H181</f>
        <v>#DIV/0!</v>
      </c>
      <c r="E188" s="13" t="e">
        <f>E181/H181</f>
        <v>#DIV/0!</v>
      </c>
      <c r="F188" s="13" t="e">
        <f>F181/H181</f>
        <v>#DIV/0!</v>
      </c>
      <c r="G188" s="13" t="e">
        <f>G181/H181</f>
        <v>#DIV/0!</v>
      </c>
      <c r="H188" s="76" t="e">
        <f t="shared" ref="H188" si="22">SUM(C188:G188)</f>
        <v>#DIV/0!</v>
      </c>
    </row>
    <row r="221" spans="1:8" ht="28.8">
      <c r="A221" s="101" t="s">
        <v>164</v>
      </c>
      <c r="B221" s="164" t="s">
        <v>166</v>
      </c>
    </row>
    <row r="223" spans="1:8">
      <c r="A223" s="63">
        <v>1</v>
      </c>
      <c r="B223" s="102"/>
      <c r="C223" s="103"/>
      <c r="D223" s="103"/>
      <c r="E223" s="103"/>
      <c r="F223" s="103"/>
      <c r="G223" s="103"/>
      <c r="H223" s="103"/>
    </row>
    <row r="224" spans="1:8">
      <c r="A224" s="63">
        <v>2</v>
      </c>
      <c r="B224" s="102"/>
      <c r="C224" s="103"/>
      <c r="D224" s="103"/>
      <c r="E224" s="103"/>
      <c r="F224" s="103"/>
      <c r="G224" s="103"/>
      <c r="H224" s="103"/>
    </row>
    <row r="225" spans="1:8">
      <c r="A225" s="63">
        <v>3</v>
      </c>
      <c r="B225" s="102"/>
      <c r="C225" s="103"/>
      <c r="D225" s="103"/>
      <c r="E225" s="103"/>
      <c r="F225" s="103"/>
      <c r="G225" s="103"/>
      <c r="H225" s="103"/>
    </row>
    <row r="226" spans="1:8">
      <c r="A226" s="63">
        <v>4</v>
      </c>
      <c r="B226" s="102"/>
      <c r="C226" s="103"/>
      <c r="D226" s="103"/>
      <c r="E226" s="103"/>
      <c r="F226" s="103"/>
      <c r="G226" s="103"/>
      <c r="H226" s="103"/>
    </row>
    <row r="227" spans="1:8">
      <c r="A227" s="63">
        <v>5</v>
      </c>
      <c r="B227" s="102"/>
      <c r="C227" s="103"/>
      <c r="D227" s="103"/>
      <c r="E227" s="103"/>
      <c r="F227" s="103"/>
      <c r="G227" s="103"/>
      <c r="H227" s="103"/>
    </row>
    <row r="229" spans="1:8" ht="28.8">
      <c r="A229" s="101" t="s">
        <v>165</v>
      </c>
      <c r="B229" s="165" t="s">
        <v>167</v>
      </c>
    </row>
    <row r="231" spans="1:8">
      <c r="A231" s="63">
        <v>1</v>
      </c>
      <c r="B231" s="102"/>
      <c r="C231" s="103"/>
      <c r="D231" s="103"/>
      <c r="E231" s="103"/>
      <c r="F231" s="103"/>
      <c r="G231" s="103"/>
      <c r="H231" s="103"/>
    </row>
    <row r="232" spans="1:8">
      <c r="A232" s="63">
        <v>2</v>
      </c>
      <c r="B232" s="102"/>
      <c r="C232" s="103"/>
      <c r="D232" s="103"/>
      <c r="E232" s="103"/>
      <c r="F232" s="103"/>
      <c r="G232" s="103"/>
      <c r="H232" s="103"/>
    </row>
    <row r="233" spans="1:8">
      <c r="A233" s="63">
        <v>3</v>
      </c>
      <c r="B233" s="102"/>
      <c r="C233" s="103"/>
      <c r="D233" s="103"/>
      <c r="E233" s="103"/>
      <c r="F233" s="103"/>
      <c r="G233" s="103"/>
      <c r="H233" s="103"/>
    </row>
    <row r="234" spans="1:8">
      <c r="A234" s="63">
        <v>4</v>
      </c>
      <c r="B234" s="102"/>
      <c r="C234" s="103"/>
      <c r="D234" s="103"/>
      <c r="E234" s="103"/>
      <c r="F234" s="103"/>
      <c r="G234" s="103"/>
      <c r="H234" s="103"/>
    </row>
    <row r="235" spans="1:8">
      <c r="A235" s="63">
        <v>5</v>
      </c>
      <c r="B235" s="102"/>
      <c r="C235" s="103"/>
      <c r="D235" s="103"/>
      <c r="E235" s="103"/>
      <c r="F235" s="103"/>
      <c r="G235" s="103"/>
      <c r="H235" s="103"/>
    </row>
    <row r="237" spans="1:8">
      <c r="A237" s="101" t="s">
        <v>88</v>
      </c>
      <c r="B237" s="84" t="s">
        <v>89</v>
      </c>
    </row>
    <row r="239" spans="1:8">
      <c r="A239" s="63">
        <v>1</v>
      </c>
      <c r="B239" s="102"/>
      <c r="C239" s="103"/>
      <c r="D239" s="103"/>
      <c r="E239" s="103"/>
      <c r="F239" s="103"/>
      <c r="G239" s="103"/>
      <c r="H239" s="103"/>
    </row>
    <row r="240" spans="1:8">
      <c r="A240" s="63">
        <v>2</v>
      </c>
      <c r="B240" s="102"/>
      <c r="C240" s="103"/>
      <c r="D240" s="103"/>
      <c r="E240" s="103"/>
      <c r="F240" s="103"/>
      <c r="G240" s="103"/>
      <c r="H240" s="103"/>
    </row>
    <row r="241" spans="1:8">
      <c r="A241" s="63">
        <v>3</v>
      </c>
      <c r="B241" s="102"/>
      <c r="C241" s="103"/>
      <c r="D241" s="103"/>
      <c r="E241" s="103"/>
      <c r="F241" s="103"/>
      <c r="G241" s="103"/>
      <c r="H241" s="103"/>
    </row>
    <row r="242" spans="1:8">
      <c r="A242" s="63">
        <v>4</v>
      </c>
      <c r="B242" s="102"/>
      <c r="C242" s="103"/>
      <c r="D242" s="103"/>
      <c r="E242" s="103"/>
      <c r="F242" s="103"/>
      <c r="G242" s="103"/>
      <c r="H242" s="103"/>
    </row>
    <row r="243" spans="1:8">
      <c r="A243" s="63">
        <v>5</v>
      </c>
      <c r="B243" s="102"/>
      <c r="C243" s="103"/>
      <c r="D243" s="103"/>
      <c r="E243" s="103"/>
      <c r="F243" s="103"/>
      <c r="G243" s="103"/>
      <c r="H243" s="103"/>
    </row>
    <row r="248" spans="1:8">
      <c r="B248" s="65"/>
      <c r="C248" s="65"/>
      <c r="D248" s="65"/>
      <c r="E248" s="65"/>
      <c r="F248" s="65"/>
      <c r="G248" s="65"/>
      <c r="H248" s="65"/>
    </row>
    <row r="249" spans="1:8">
      <c r="B249" s="65"/>
      <c r="C249" s="65"/>
      <c r="D249" s="65"/>
      <c r="E249" s="65"/>
      <c r="F249" s="65"/>
      <c r="G249" s="65"/>
      <c r="H249" s="65"/>
    </row>
    <row r="250" spans="1:8">
      <c r="B250" s="65"/>
      <c r="C250" s="65"/>
      <c r="D250" s="65"/>
      <c r="E250" s="65"/>
      <c r="F250" s="65"/>
      <c r="G250" s="65"/>
      <c r="H250" s="65"/>
    </row>
    <row r="251" spans="1:8">
      <c r="B251" s="65"/>
      <c r="C251" s="65"/>
      <c r="D251" s="65"/>
      <c r="E251" s="65"/>
      <c r="F251" s="65"/>
      <c r="G251" s="65"/>
      <c r="H251" s="65"/>
    </row>
    <row r="252" spans="1:8">
      <c r="B252" s="65"/>
      <c r="C252" s="65"/>
      <c r="D252" s="65"/>
      <c r="E252" s="65"/>
      <c r="F252" s="65"/>
      <c r="G252" s="65"/>
      <c r="H252" s="65"/>
    </row>
    <row r="253" spans="1:8">
      <c r="B253" s="65"/>
      <c r="C253" s="65"/>
      <c r="D253" s="65"/>
      <c r="E253" s="65"/>
      <c r="F253" s="65"/>
      <c r="G253" s="65"/>
      <c r="H253" s="65"/>
    </row>
    <row r="254" spans="1:8">
      <c r="B254" s="65"/>
      <c r="C254" s="65"/>
      <c r="D254" s="65"/>
      <c r="E254" s="65"/>
      <c r="F254" s="65"/>
      <c r="G254" s="65"/>
      <c r="H254" s="65"/>
    </row>
    <row r="255" spans="1:8">
      <c r="B255" s="65"/>
      <c r="C255" s="65"/>
      <c r="D255" s="65"/>
      <c r="E255" s="65"/>
      <c r="F255" s="65"/>
      <c r="G255" s="65"/>
      <c r="H255" s="65"/>
    </row>
    <row r="256" spans="1:8">
      <c r="B256" s="65"/>
      <c r="C256" s="65"/>
      <c r="D256" s="65"/>
      <c r="E256" s="65"/>
      <c r="F256" s="65"/>
      <c r="G256" s="65"/>
      <c r="H256" s="65"/>
    </row>
    <row r="257" spans="2:8">
      <c r="B257" s="65"/>
      <c r="C257" s="65"/>
      <c r="D257" s="65"/>
      <c r="E257" s="65"/>
      <c r="F257" s="65"/>
      <c r="G257" s="65"/>
      <c r="H257" s="65"/>
    </row>
    <row r="258" spans="2:8">
      <c r="B258" s="65"/>
      <c r="C258" s="65"/>
      <c r="D258" s="65"/>
      <c r="E258" s="65"/>
      <c r="F258" s="65"/>
      <c r="G258" s="65"/>
      <c r="H258" s="65"/>
    </row>
    <row r="259" spans="2:8">
      <c r="B259" s="65"/>
      <c r="C259" s="65"/>
      <c r="D259" s="65"/>
      <c r="E259" s="65"/>
      <c r="F259" s="65"/>
      <c r="G259" s="65"/>
      <c r="H259" s="65"/>
    </row>
    <row r="260" spans="2:8">
      <c r="B260" s="65"/>
      <c r="C260" s="65"/>
      <c r="D260" s="65"/>
      <c r="E260" s="65"/>
      <c r="F260" s="65"/>
      <c r="G260" s="65"/>
      <c r="H260" s="65"/>
    </row>
    <row r="261" spans="2:8">
      <c r="B261" s="65"/>
      <c r="C261" s="65"/>
      <c r="D261" s="65"/>
      <c r="E261" s="65"/>
      <c r="F261" s="65"/>
      <c r="G261" s="65"/>
      <c r="H261" s="65"/>
    </row>
    <row r="262" spans="2:8">
      <c r="B262" s="65"/>
      <c r="C262" s="65"/>
      <c r="D262" s="65"/>
      <c r="E262" s="65"/>
      <c r="F262" s="65"/>
      <c r="G262" s="65"/>
      <c r="H262" s="65"/>
    </row>
  </sheetData>
  <mergeCells count="4">
    <mergeCell ref="B102:B103"/>
    <mergeCell ref="C102:G102"/>
    <mergeCell ref="C183:G183"/>
    <mergeCell ref="H183:H184"/>
  </mergeCells>
  <conditionalFormatting sqref="C31:G37">
    <cfRule type="cellIs" dxfId="15" priority="25" operator="equal">
      <formula>0</formula>
    </cfRule>
  </conditionalFormatting>
  <conditionalFormatting sqref="C41:G49">
    <cfRule type="cellIs" dxfId="14" priority="24" operator="equal">
      <formula>0</formula>
    </cfRule>
  </conditionalFormatting>
  <conditionalFormatting sqref="C81:G85">
    <cfRule type="cellIs" dxfId="13" priority="20" operator="equal">
      <formula>0</formula>
    </cfRule>
  </conditionalFormatting>
  <conditionalFormatting sqref="C89:G93">
    <cfRule type="cellIs" dxfId="12" priority="10" operator="equal">
      <formula>0</formula>
    </cfRule>
  </conditionalFormatting>
  <conditionalFormatting sqref="C96:G100">
    <cfRule type="cellIs" dxfId="11" priority="18" operator="equal">
      <formula>0</formula>
    </cfRule>
  </conditionalFormatting>
  <conditionalFormatting sqref="C104:G108">
    <cfRule type="cellIs" dxfId="10" priority="15" operator="equal">
      <formula>0</formula>
    </cfRule>
  </conditionalFormatting>
  <conditionalFormatting sqref="C160:G163 C164:F164">
    <cfRule type="cellIs" dxfId="9" priority="9" operator="equal">
      <formula>0</formula>
    </cfRule>
  </conditionalFormatting>
  <conditionalFormatting sqref="C167:G170">
    <cfRule type="cellIs" dxfId="8" priority="7" operator="equal">
      <formula>0</formula>
    </cfRule>
  </conditionalFormatting>
  <conditionalFormatting sqref="C178:G181">
    <cfRule type="cellIs" dxfId="7" priority="13" operator="equal">
      <formula>0</formula>
    </cfRule>
  </conditionalFormatting>
  <conditionalFormatting sqref="C185:G188">
    <cfRule type="cellIs" dxfId="6" priority="12" operator="equal">
      <formula>0</formula>
    </cfRule>
  </conditionalFormatting>
  <conditionalFormatting sqref="C138:G142">
    <cfRule type="cellIs" dxfId="4" priority="6" operator="equal">
      <formula>0</formula>
    </cfRule>
  </conditionalFormatting>
  <conditionalFormatting sqref="C152:G156">
    <cfRule type="cellIs" dxfId="2" priority="4" operator="equal">
      <formula>0</formula>
    </cfRule>
  </conditionalFormatting>
  <conditionalFormatting sqref="C131:G135">
    <cfRule type="cellIs" dxfId="1" priority="2" operator="equal">
      <formula>0</formula>
    </cfRule>
  </conditionalFormatting>
  <conditionalFormatting sqref="C145:G149">
    <cfRule type="cellIs" dxfId="0" priority="1" operator="equal">
      <formula>0</formula>
    </cfRule>
  </conditionalFormatting>
  <printOptions horizontalCentered="1"/>
  <pageMargins left="0.45" right="0.45" top="0.5" bottom="0.5" header="0.3" footer="0.3"/>
  <pageSetup orientation="portrait" r:id="rId1"/>
  <headerFooter>
    <oddFooter>&amp;L&amp;F&amp;RPage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55E73-34DA-4164-9B4D-BD1659F3412B}">
  <sheetPr>
    <tabColor indexed="18"/>
  </sheetPr>
  <dimension ref="A1:J109"/>
  <sheetViews>
    <sheetView zoomScaleNormal="100" workbookViewId="0">
      <selection activeCell="B3" sqref="B3"/>
    </sheetView>
  </sheetViews>
  <sheetFormatPr defaultColWidth="9.109375" defaultRowHeight="13.8"/>
  <cols>
    <col min="1" max="1" width="3" style="109" bestFit="1" customWidth="1"/>
    <col min="2" max="6" width="16.6640625" style="109" customWidth="1"/>
    <col min="7" max="8" width="17.44140625" style="109" customWidth="1"/>
    <col min="9" max="16384" width="9.109375" style="104"/>
  </cols>
  <sheetData>
    <row r="1" spans="1:8">
      <c r="A1" s="104"/>
      <c r="B1" s="108" t="s">
        <v>121</v>
      </c>
    </row>
    <row r="2" spans="1:8" customFormat="1" ht="48">
      <c r="A2" s="127" t="s">
        <v>73</v>
      </c>
      <c r="B2" s="128" t="s">
        <v>66</v>
      </c>
      <c r="C2" s="128" t="s">
        <v>126</v>
      </c>
      <c r="D2" s="128" t="s">
        <v>123</v>
      </c>
      <c r="E2" s="128" t="s">
        <v>129</v>
      </c>
      <c r="F2" s="128" t="s">
        <v>130</v>
      </c>
      <c r="G2" s="122" t="s">
        <v>23</v>
      </c>
      <c r="H2" s="123"/>
    </row>
    <row r="3" spans="1:8" customFormat="1" ht="14.4">
      <c r="A3" s="4">
        <v>1</v>
      </c>
      <c r="B3" s="4"/>
      <c r="C3" s="4"/>
      <c r="D3" s="4"/>
      <c r="E3" s="4"/>
      <c r="F3" s="4"/>
      <c r="G3" s="124" t="e">
        <f>AVERAGE(B3:F3)</f>
        <v>#DIV/0!</v>
      </c>
      <c r="H3" s="123"/>
    </row>
    <row r="4" spans="1:8" customFormat="1" ht="14.4">
      <c r="A4" s="4">
        <v>2</v>
      </c>
      <c r="B4" s="4"/>
      <c r="C4" s="4"/>
      <c r="D4" s="4"/>
      <c r="E4" s="4"/>
      <c r="F4" s="4"/>
      <c r="G4" s="124" t="e">
        <f t="shared" ref="G4:G12" si="0">AVERAGE(B4:F4)</f>
        <v>#DIV/0!</v>
      </c>
      <c r="H4" s="123"/>
    </row>
    <row r="5" spans="1:8" customFormat="1" ht="14.4">
      <c r="A5" s="4">
        <v>3</v>
      </c>
      <c r="B5" s="4"/>
      <c r="C5" s="4"/>
      <c r="D5" s="4"/>
      <c r="E5" s="4"/>
      <c r="F5" s="4"/>
      <c r="G5" s="124" t="e">
        <f t="shared" si="0"/>
        <v>#DIV/0!</v>
      </c>
      <c r="H5" s="123"/>
    </row>
    <row r="6" spans="1:8" customFormat="1" ht="14.4">
      <c r="A6" s="4">
        <v>4</v>
      </c>
      <c r="B6" s="4"/>
      <c r="C6" s="4"/>
      <c r="D6" s="4"/>
      <c r="E6" s="4"/>
      <c r="F6" s="4"/>
      <c r="G6" s="124" t="e">
        <f t="shared" si="0"/>
        <v>#DIV/0!</v>
      </c>
      <c r="H6" s="123"/>
    </row>
    <row r="7" spans="1:8" customFormat="1" ht="14.4">
      <c r="A7" s="4">
        <v>5</v>
      </c>
      <c r="B7" s="4"/>
      <c r="C7" s="4"/>
      <c r="D7" s="4"/>
      <c r="E7" s="4"/>
      <c r="F7" s="4"/>
      <c r="G7" s="124" t="e">
        <f t="shared" si="0"/>
        <v>#DIV/0!</v>
      </c>
      <c r="H7" s="123"/>
    </row>
    <row r="8" spans="1:8" customFormat="1" ht="14.4">
      <c r="A8" s="4">
        <v>6</v>
      </c>
      <c r="B8" s="4"/>
      <c r="C8" s="4"/>
      <c r="D8" s="4"/>
      <c r="E8" s="4"/>
      <c r="F8" s="4"/>
      <c r="G8" s="124" t="e">
        <f t="shared" si="0"/>
        <v>#DIV/0!</v>
      </c>
      <c r="H8" s="123"/>
    </row>
    <row r="9" spans="1:8" customFormat="1" ht="14.4">
      <c r="A9" s="4">
        <v>7</v>
      </c>
      <c r="B9" s="4"/>
      <c r="C9" s="4"/>
      <c r="D9" s="4"/>
      <c r="E9" s="4"/>
      <c r="F9" s="4"/>
      <c r="G9" s="124" t="e">
        <f t="shared" si="0"/>
        <v>#DIV/0!</v>
      </c>
      <c r="H9" s="123"/>
    </row>
    <row r="10" spans="1:8" customFormat="1" ht="14.4">
      <c r="A10" s="4">
        <v>8</v>
      </c>
      <c r="B10" s="4"/>
      <c r="C10" s="4"/>
      <c r="D10" s="4"/>
      <c r="E10" s="4"/>
      <c r="F10" s="4"/>
      <c r="G10" s="124" t="e">
        <f t="shared" si="0"/>
        <v>#DIV/0!</v>
      </c>
      <c r="H10" s="123"/>
    </row>
    <row r="11" spans="1:8" customFormat="1" ht="14.4">
      <c r="A11" s="4">
        <v>9</v>
      </c>
      <c r="B11" s="4"/>
      <c r="C11" s="4"/>
      <c r="D11" s="4"/>
      <c r="E11" s="4"/>
      <c r="F11" s="4"/>
      <c r="G11" s="124" t="e">
        <f t="shared" si="0"/>
        <v>#DIV/0!</v>
      </c>
      <c r="H11" s="123"/>
    </row>
    <row r="12" spans="1:8" customFormat="1" ht="14.4">
      <c r="A12" s="4">
        <v>10</v>
      </c>
      <c r="B12" s="4"/>
      <c r="C12" s="4"/>
      <c r="D12" s="4"/>
      <c r="E12" s="4"/>
      <c r="F12" s="4"/>
      <c r="G12" s="124" t="e">
        <f t="shared" si="0"/>
        <v>#DIV/0!</v>
      </c>
      <c r="H12" s="123"/>
    </row>
    <row r="13" spans="1:8" customFormat="1" ht="14.4">
      <c r="A13" s="5"/>
      <c r="B13" s="20" t="e">
        <f>AVERAGE(B3:B12)</f>
        <v>#DIV/0!</v>
      </c>
      <c r="C13" s="20" t="e">
        <f t="shared" ref="C13:G13" si="1">AVERAGE(C3:C12)</f>
        <v>#DIV/0!</v>
      </c>
      <c r="D13" s="20" t="e">
        <f t="shared" si="1"/>
        <v>#DIV/0!</v>
      </c>
      <c r="E13" s="20" t="e">
        <f t="shared" si="1"/>
        <v>#DIV/0!</v>
      </c>
      <c r="F13" s="20" t="e">
        <f t="shared" si="1"/>
        <v>#DIV/0!</v>
      </c>
      <c r="G13" s="20" t="e">
        <f t="shared" si="1"/>
        <v>#DIV/0!</v>
      </c>
      <c r="H13" s="123"/>
    </row>
    <row r="15" spans="1:8" s="105" customFormat="1" ht="48">
      <c r="B15" s="126" t="s">
        <v>127</v>
      </c>
      <c r="C15" s="128" t="str">
        <f>+B2</f>
        <v>Стицање нових знања и вештина за озелењавање пословања</v>
      </c>
      <c r="D15" s="128" t="str">
        <f>+C2</f>
        <v>Практична корист од научених лекција</v>
      </c>
      <c r="E15" s="128" t="str">
        <f>+D2</f>
        <v>Размена искустава</v>
      </c>
      <c r="F15" s="128" t="str">
        <f>+E2</f>
        <v>Доступност тренера за питања и појашњена након обуке</v>
      </c>
      <c r="G15" s="128" t="str">
        <f>+F2</f>
        <v>Ништа корисно се не може научити на овој обуци</v>
      </c>
      <c r="H15" s="110"/>
    </row>
    <row r="16" spans="1:8" customFormat="1" ht="14.4">
      <c r="A16" s="123"/>
      <c r="B16" s="123"/>
      <c r="C16" s="123"/>
      <c r="D16" s="123"/>
      <c r="E16" s="123"/>
      <c r="F16" s="123"/>
      <c r="G16" s="123"/>
      <c r="H16" s="123"/>
    </row>
    <row r="17" spans="1:8" s="106" customFormat="1" ht="14.4">
      <c r="B17" s="111" t="s">
        <v>61</v>
      </c>
      <c r="C17" s="129"/>
      <c r="D17" s="129" t="s">
        <v>124</v>
      </c>
      <c r="E17" s="129"/>
      <c r="F17" s="129"/>
      <c r="G17" s="130"/>
      <c r="H17" s="112"/>
    </row>
    <row r="18" spans="1:8" s="106" customFormat="1">
      <c r="B18" s="113">
        <v>5</v>
      </c>
      <c r="C18" s="114">
        <f>COUNTIF(B3:B12,"=5")</f>
        <v>0</v>
      </c>
      <c r="D18" s="114">
        <f>COUNTIF(C3:C12,"=5")</f>
        <v>0</v>
      </c>
      <c r="E18" s="114">
        <f>COUNTIF(D3:D12,"=5")</f>
        <v>0</v>
      </c>
      <c r="F18" s="114">
        <f>COUNTIF(E3:E12,"=5")</f>
        <v>0</v>
      </c>
      <c r="G18" s="114">
        <f>COUNTIF(F3:F12,"=5")</f>
        <v>0</v>
      </c>
      <c r="H18" s="112"/>
    </row>
    <row r="19" spans="1:8" s="106" customFormat="1">
      <c r="B19" s="113">
        <v>4</v>
      </c>
      <c r="C19" s="114">
        <f>COUNTIF(B3:B12,"=4")</f>
        <v>0</v>
      </c>
      <c r="D19" s="114">
        <f>COUNTIF(C3:C12,"=4")</f>
        <v>0</v>
      </c>
      <c r="E19" s="114">
        <f>COUNTIF(D3:D12,"=4")</f>
        <v>0</v>
      </c>
      <c r="F19" s="114">
        <f>COUNTIF(E3:E12,"=4")</f>
        <v>0</v>
      </c>
      <c r="G19" s="114">
        <f>COUNTIF(F3:F12,"=4")</f>
        <v>0</v>
      </c>
      <c r="H19" s="112"/>
    </row>
    <row r="20" spans="1:8" s="106" customFormat="1">
      <c r="B20" s="113">
        <v>3</v>
      </c>
      <c r="C20" s="114">
        <f>COUNTIF(B3:B12,"=3")</f>
        <v>0</v>
      </c>
      <c r="D20" s="114">
        <f>COUNTIF(C3:C12,"=3")</f>
        <v>0</v>
      </c>
      <c r="E20" s="114">
        <f>COUNTIF(D3:D12,"=3")</f>
        <v>0</v>
      </c>
      <c r="F20" s="114">
        <f>COUNTIF(E3:E12,"=3")</f>
        <v>0</v>
      </c>
      <c r="G20" s="114">
        <f>COUNTIF(F3:F12,"=3")</f>
        <v>0</v>
      </c>
      <c r="H20" s="112"/>
    </row>
    <row r="21" spans="1:8" s="106" customFormat="1">
      <c r="B21" s="113">
        <v>2</v>
      </c>
      <c r="C21" s="114">
        <f>COUNTIF(B3:B12,"=2")</f>
        <v>0</v>
      </c>
      <c r="D21" s="114">
        <f>COUNTIF(C3:C12,"=2")</f>
        <v>0</v>
      </c>
      <c r="E21" s="114">
        <f>COUNTIF(D3:D12,"=2")</f>
        <v>0</v>
      </c>
      <c r="F21" s="114">
        <f>COUNTIF(E3:E12,"=2")</f>
        <v>0</v>
      </c>
      <c r="G21" s="114">
        <f>COUNTIF(F3:F12,"=2")</f>
        <v>0</v>
      </c>
      <c r="H21" s="112"/>
    </row>
    <row r="22" spans="1:8" s="106" customFormat="1">
      <c r="B22" s="113">
        <v>1</v>
      </c>
      <c r="C22" s="114">
        <f>COUNTIF(B3:B12,"=1")</f>
        <v>0</v>
      </c>
      <c r="D22" s="114">
        <f>COUNTIF(C3:C12,"=1")</f>
        <v>0</v>
      </c>
      <c r="E22" s="114">
        <f>COUNTIF(D3:D12,"=1")</f>
        <v>0</v>
      </c>
      <c r="F22" s="114">
        <f>COUNTIF(E3:E12,"=1")</f>
        <v>0</v>
      </c>
      <c r="G22" s="114">
        <f>COUNTIF(F3:F12,"=1")</f>
        <v>0</v>
      </c>
      <c r="H22" s="112"/>
    </row>
    <row r="23" spans="1:8">
      <c r="A23" s="104"/>
      <c r="B23" s="131" t="s">
        <v>104</v>
      </c>
      <c r="C23" s="116">
        <f>SUM(C18:C22)</f>
        <v>0</v>
      </c>
      <c r="D23" s="116">
        <f>SUM(D18:D22)</f>
        <v>0</v>
      </c>
      <c r="E23" s="116">
        <f>SUM(E18:E22)</f>
        <v>0</v>
      </c>
      <c r="F23" s="116">
        <f>SUM(F18:F22)</f>
        <v>0</v>
      </c>
      <c r="G23" s="116">
        <f>SUM(G18:G22)</f>
        <v>0</v>
      </c>
    </row>
    <row r="24" spans="1:8">
      <c r="A24" s="115"/>
      <c r="B24" s="117" t="s">
        <v>125</v>
      </c>
      <c r="C24" s="116"/>
      <c r="D24" s="116"/>
      <c r="E24" s="116"/>
      <c r="F24" s="116"/>
    </row>
    <row r="25" spans="1:8" s="106" customFormat="1">
      <c r="B25" s="118" t="e">
        <f>((C18*5)+(C19*4)+(C20*3)+(C21*2)+(C22*1))/C23</f>
        <v>#DIV/0!</v>
      </c>
      <c r="C25" s="118" t="e">
        <f>((D18*5)+(D19*4)+(D20*3)+(D21*2)+(D22*1))/D23</f>
        <v>#DIV/0!</v>
      </c>
      <c r="D25" s="118" t="e">
        <f>((E18*5)+(E19*4)+(E20*3)+(E21*2)+(E22*1))/E23</f>
        <v>#DIV/0!</v>
      </c>
      <c r="E25" s="118" t="e">
        <f>((F18*5)+(F19*4)+(F20*3)+(F21*2)+(F22*1))/F23</f>
        <v>#DIV/0!</v>
      </c>
      <c r="F25" s="118" t="e">
        <f>((G18*5)+(G19*4)+(G20*3)+(G21*2)+(G22*1))/G23</f>
        <v>#DIV/0!</v>
      </c>
      <c r="G25" s="119" t="e">
        <f>AVERAGE(B25:F25)</f>
        <v>#DIV/0!</v>
      </c>
      <c r="H25" s="112"/>
    </row>
    <row r="26" spans="1:8">
      <c r="B26" s="116"/>
      <c r="C26" s="116"/>
      <c r="D26" s="116"/>
      <c r="E26" s="116"/>
      <c r="F26" s="116"/>
    </row>
    <row r="27" spans="1:8">
      <c r="B27" s="116"/>
      <c r="C27" s="116"/>
      <c r="D27" s="116"/>
      <c r="E27" s="116"/>
      <c r="F27" s="116"/>
    </row>
    <row r="28" spans="1:8">
      <c r="B28" s="116"/>
      <c r="C28" s="116"/>
      <c r="D28" s="116"/>
      <c r="E28" s="116"/>
      <c r="F28" s="116"/>
    </row>
    <row r="29" spans="1:8">
      <c r="B29" s="116"/>
      <c r="C29" s="116"/>
      <c r="D29" s="116"/>
      <c r="E29" s="116"/>
      <c r="F29" s="116"/>
    </row>
    <row r="30" spans="1:8">
      <c r="B30" s="116"/>
      <c r="C30" s="116"/>
      <c r="D30" s="116"/>
      <c r="E30" s="116"/>
      <c r="F30" s="116"/>
    </row>
    <row r="31" spans="1:8">
      <c r="B31" s="116"/>
      <c r="C31" s="116"/>
      <c r="D31" s="116"/>
      <c r="E31" s="116"/>
      <c r="F31" s="116"/>
    </row>
    <row r="32" spans="1:8" ht="14.4">
      <c r="A32"/>
      <c r="B32" s="116"/>
      <c r="C32" s="116"/>
      <c r="D32" s="116"/>
      <c r="E32" s="116"/>
      <c r="F32" s="116"/>
    </row>
    <row r="33" spans="1:10" ht="14.4">
      <c r="A33"/>
      <c r="B33" s="116"/>
      <c r="C33" s="116"/>
      <c r="D33" s="116"/>
      <c r="E33" s="116"/>
      <c r="F33" s="116"/>
    </row>
    <row r="34" spans="1:10" ht="14.4">
      <c r="A34"/>
      <c r="B34" s="104"/>
      <c r="C34"/>
      <c r="D34" s="135"/>
      <c r="E34" s="136"/>
      <c r="F34" s="137" t="s">
        <v>131</v>
      </c>
      <c r="G34" s="136"/>
      <c r="H34" s="138"/>
    </row>
    <row r="35" spans="1:10" ht="48">
      <c r="A35"/>
      <c r="B35" s="133" t="s">
        <v>61</v>
      </c>
      <c r="C35" s="133" t="s">
        <v>141</v>
      </c>
      <c r="D35" s="132" t="str">
        <f>+C15</f>
        <v>Стицање нових знања и вештина за озелењавање пословања</v>
      </c>
      <c r="E35" s="132" t="str">
        <f>+D15</f>
        <v>Практична корист од научених лекција</v>
      </c>
      <c r="F35" s="132" t="str">
        <f>+E15</f>
        <v>Размена искустава</v>
      </c>
      <c r="G35" s="132" t="str">
        <f>+F15</f>
        <v>Доступност тренера за питања и појашњена након обуке</v>
      </c>
      <c r="H35" s="132" t="str">
        <f>+G15</f>
        <v>Ништа корисно се не може научити на овој обуци</v>
      </c>
    </row>
    <row r="36" spans="1:10" ht="27.6">
      <c r="A36"/>
      <c r="B36" s="133" t="s">
        <v>139</v>
      </c>
      <c r="C36" s="134" t="s">
        <v>134</v>
      </c>
      <c r="D36" s="120" t="e">
        <f>C18/C23</f>
        <v>#DIV/0!</v>
      </c>
      <c r="E36" s="120" t="e">
        <f>D18/D23</f>
        <v>#DIV/0!</v>
      </c>
      <c r="F36" s="120" t="e">
        <f>E18/E23</f>
        <v>#DIV/0!</v>
      </c>
      <c r="G36" s="120" t="e">
        <f>F18/F23</f>
        <v>#DIV/0!</v>
      </c>
      <c r="H36" s="120" t="e">
        <f>G18/G23</f>
        <v>#DIV/0!</v>
      </c>
    </row>
    <row r="37" spans="1:10" ht="14.4">
      <c r="A37"/>
      <c r="B37" s="133" t="s">
        <v>138</v>
      </c>
      <c r="C37" s="134" t="s">
        <v>133</v>
      </c>
      <c r="D37" s="120" t="e">
        <f>C19/C23</f>
        <v>#DIV/0!</v>
      </c>
      <c r="E37" s="120" t="e">
        <f>D19/D23</f>
        <v>#DIV/0!</v>
      </c>
      <c r="F37" s="120" t="e">
        <f>E19/E23</f>
        <v>#DIV/0!</v>
      </c>
      <c r="G37" s="120" t="e">
        <f>F19/F23</f>
        <v>#DIV/0!</v>
      </c>
      <c r="H37" s="120" t="e">
        <f>G19/G23</f>
        <v>#DIV/0!</v>
      </c>
    </row>
    <row r="38" spans="1:10" ht="14.4">
      <c r="A38"/>
      <c r="B38" s="133" t="s">
        <v>137</v>
      </c>
      <c r="C38" s="134" t="s">
        <v>140</v>
      </c>
      <c r="D38" s="120" t="e">
        <f>C20/C23</f>
        <v>#DIV/0!</v>
      </c>
      <c r="E38" s="120" t="e">
        <f>D20/D23</f>
        <v>#DIV/0!</v>
      </c>
      <c r="F38" s="120" t="e">
        <f>E20/E23</f>
        <v>#DIV/0!</v>
      </c>
      <c r="G38" s="120" t="e">
        <f>F20/F23</f>
        <v>#DIV/0!</v>
      </c>
      <c r="H38" s="120" t="e">
        <f>G20/G23</f>
        <v>#DIV/0!</v>
      </c>
    </row>
    <row r="39" spans="1:10" ht="27.6">
      <c r="A39"/>
      <c r="B39" s="133" t="s">
        <v>136</v>
      </c>
      <c r="C39" s="134" t="s">
        <v>132</v>
      </c>
      <c r="D39" s="120" t="e">
        <f>C21/C23</f>
        <v>#DIV/0!</v>
      </c>
      <c r="E39" s="120" t="e">
        <f>D21/D23</f>
        <v>#DIV/0!</v>
      </c>
      <c r="F39" s="120" t="e">
        <f>E21/E23</f>
        <v>#DIV/0!</v>
      </c>
      <c r="G39" s="120" t="e">
        <f>F21/F23</f>
        <v>#DIV/0!</v>
      </c>
      <c r="H39" s="120" t="e">
        <f>G21/G23</f>
        <v>#DIV/0!</v>
      </c>
    </row>
    <row r="40" spans="1:10" ht="27.6">
      <c r="A40"/>
      <c r="B40" s="133" t="s">
        <v>135</v>
      </c>
      <c r="C40" s="134" t="s">
        <v>128</v>
      </c>
      <c r="D40" s="120" t="e">
        <f>C22/C23</f>
        <v>#DIV/0!</v>
      </c>
      <c r="E40" s="120" t="e">
        <f>D22/D23</f>
        <v>#DIV/0!</v>
      </c>
      <c r="F40" s="120" t="e">
        <f>E22/E23</f>
        <v>#DIV/0!</v>
      </c>
      <c r="G40" s="120" t="e">
        <f>F22/F23</f>
        <v>#DIV/0!</v>
      </c>
      <c r="H40" s="120" t="e">
        <f>G22/G23</f>
        <v>#DIV/0!</v>
      </c>
    </row>
    <row r="41" spans="1:10">
      <c r="B41" s="104"/>
      <c r="C41" s="104"/>
      <c r="D41" s="121" t="e">
        <f>SUM(D36:D40)</f>
        <v>#DIV/0!</v>
      </c>
      <c r="E41" s="121" t="e">
        <f>SUM(E36:E40)</f>
        <v>#DIV/0!</v>
      </c>
      <c r="F41" s="121" t="e">
        <f>SUM(F36:F40)</f>
        <v>#DIV/0!</v>
      </c>
      <c r="G41" s="121" t="e">
        <f>SUM(G36:G40)</f>
        <v>#DIV/0!</v>
      </c>
      <c r="H41" s="121" t="e">
        <f>SUM(H36:H40)</f>
        <v>#DIV/0!</v>
      </c>
    </row>
    <row r="48" spans="1:10">
      <c r="J48" s="125"/>
    </row>
    <row r="49" spans="10:10">
      <c r="J49" s="125"/>
    </row>
    <row r="50" spans="10:10">
      <c r="J50" s="125"/>
    </row>
    <row r="51" spans="10:10">
      <c r="J51" s="125"/>
    </row>
    <row r="52" spans="10:10">
      <c r="J52" s="125"/>
    </row>
    <row r="69" spans="1:9">
      <c r="B69" s="139" t="s">
        <v>142</v>
      </c>
    </row>
    <row r="70" spans="1:9" ht="14.4" thickBot="1">
      <c r="A70" s="116">
        <v>1</v>
      </c>
      <c r="B70" s="140"/>
      <c r="C70" s="140"/>
      <c r="D70" s="140"/>
      <c r="E70" s="140"/>
      <c r="F70" s="140"/>
      <c r="G70" s="140"/>
      <c r="H70" s="140"/>
      <c r="I70" s="140"/>
    </row>
    <row r="71" spans="1:9" ht="14.4" thickBot="1">
      <c r="A71" s="116">
        <v>2</v>
      </c>
      <c r="B71" s="140"/>
      <c r="C71" s="140"/>
      <c r="D71" s="140"/>
      <c r="E71" s="140"/>
      <c r="F71" s="140"/>
      <c r="G71" s="140"/>
      <c r="H71" s="140"/>
      <c r="I71" s="140"/>
    </row>
    <row r="72" spans="1:9" ht="14.4" thickBot="1">
      <c r="A72" s="116">
        <v>3</v>
      </c>
      <c r="B72" s="140"/>
      <c r="C72" s="140"/>
      <c r="D72" s="140"/>
      <c r="E72" s="140"/>
      <c r="F72" s="140"/>
      <c r="G72" s="140"/>
      <c r="H72" s="140"/>
      <c r="I72" s="140"/>
    </row>
    <row r="73" spans="1:9" ht="14.4" thickBot="1">
      <c r="A73" s="116">
        <v>4</v>
      </c>
      <c r="B73" s="140"/>
      <c r="C73" s="140"/>
      <c r="D73" s="140"/>
      <c r="E73" s="140"/>
      <c r="F73" s="140"/>
      <c r="G73" s="140"/>
      <c r="H73" s="140"/>
      <c r="I73" s="140"/>
    </row>
    <row r="74" spans="1:9" ht="14.4" thickBot="1">
      <c r="A74" s="116">
        <v>5</v>
      </c>
      <c r="B74" s="140"/>
      <c r="C74" s="140"/>
      <c r="D74" s="140"/>
      <c r="E74" s="140"/>
      <c r="F74" s="140"/>
      <c r="G74" s="140"/>
      <c r="H74" s="140"/>
      <c r="I74" s="140"/>
    </row>
    <row r="106" spans="2:5" ht="24">
      <c r="B106" s="107" t="s">
        <v>143</v>
      </c>
      <c r="C106" s="141" t="s">
        <v>74</v>
      </c>
      <c r="D106" s="141" t="s">
        <v>122</v>
      </c>
      <c r="E106" s="141" t="s">
        <v>144</v>
      </c>
    </row>
    <row r="107" spans="2:5">
      <c r="B107" s="142" t="s">
        <v>127</v>
      </c>
      <c r="C107" s="143" t="e">
        <f>+D36</f>
        <v>#DIV/0!</v>
      </c>
      <c r="D107" s="143" t="e">
        <f>+E36</f>
        <v>#DIV/0!</v>
      </c>
      <c r="E107" s="143"/>
    </row>
    <row r="108" spans="2:5">
      <c r="B108" s="144" t="s">
        <v>145</v>
      </c>
      <c r="C108" s="145"/>
      <c r="D108" s="145"/>
      <c r="E108" s="146"/>
    </row>
    <row r="109" spans="2:5">
      <c r="B109" s="147" t="s">
        <v>146</v>
      </c>
      <c r="C109" s="148" t="e">
        <f>C108-C107</f>
        <v>#DIV/0!</v>
      </c>
      <c r="D109" s="148" t="e">
        <f t="shared" ref="D109" si="2">D108-D107</f>
        <v>#DIV/0!</v>
      </c>
      <c r="E109" s="148">
        <f>E108-E107</f>
        <v>0</v>
      </c>
    </row>
  </sheetData>
  <pageMargins left="0.25" right="0.25" top="0.5" bottom="0.5" header="0.5" footer="0.5"/>
  <pageSetup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06"/>
  <sheetViews>
    <sheetView workbookViewId="0">
      <selection activeCell="B4" sqref="B4"/>
    </sheetView>
  </sheetViews>
  <sheetFormatPr defaultRowHeight="14.4"/>
  <cols>
    <col min="1" max="1" width="10.33203125" style="1" customWidth="1"/>
    <col min="2" max="10" width="10.6640625" style="1" customWidth="1"/>
    <col min="11" max="11" width="0.77734375" style="1" customWidth="1"/>
    <col min="12" max="12" width="2" style="1" bestFit="1" customWidth="1"/>
    <col min="13" max="13" width="11.88671875" style="1" customWidth="1"/>
  </cols>
  <sheetData>
    <row r="1" spans="1:13">
      <c r="A1" s="16" t="s">
        <v>22</v>
      </c>
    </row>
    <row r="2" spans="1:13">
      <c r="A2" s="27" t="s">
        <v>43</v>
      </c>
    </row>
    <row r="3" spans="1:13" ht="61.2">
      <c r="A3" s="29" t="s">
        <v>73</v>
      </c>
      <c r="B3" s="15" t="s">
        <v>15</v>
      </c>
      <c r="C3" s="15" t="s">
        <v>16</v>
      </c>
      <c r="D3" s="15" t="s">
        <v>17</v>
      </c>
      <c r="E3" s="15" t="s">
        <v>18</v>
      </c>
      <c r="F3" s="15" t="s">
        <v>19</v>
      </c>
      <c r="G3" s="15" t="s">
        <v>20</v>
      </c>
      <c r="H3" s="15" t="s">
        <v>21</v>
      </c>
      <c r="J3" s="2" t="s">
        <v>23</v>
      </c>
    </row>
    <row r="4" spans="1:13">
      <c r="A4" s="4">
        <v>1</v>
      </c>
      <c r="B4" s="4"/>
      <c r="C4" s="4"/>
      <c r="D4" s="4"/>
      <c r="E4" s="4"/>
      <c r="F4" s="4"/>
      <c r="G4" s="4"/>
      <c r="H4" s="4"/>
      <c r="J4" s="17" t="e">
        <f>AVERAGE(B4:H4)</f>
        <v>#DIV/0!</v>
      </c>
      <c r="L4" s="21">
        <v>1</v>
      </c>
      <c r="M4" s="21" t="s">
        <v>24</v>
      </c>
    </row>
    <row r="5" spans="1:13">
      <c r="A5" s="4">
        <v>2</v>
      </c>
      <c r="B5" s="4"/>
      <c r="C5" s="4"/>
      <c r="D5" s="4"/>
      <c r="E5" s="4"/>
      <c r="F5" s="4"/>
      <c r="G5" s="4"/>
      <c r="H5" s="4"/>
      <c r="J5" s="17" t="e">
        <f t="shared" ref="J5:J13" si="0">AVERAGE(B5:H5)</f>
        <v>#DIV/0!</v>
      </c>
      <c r="L5" s="21">
        <v>2</v>
      </c>
      <c r="M5" s="21" t="s">
        <v>25</v>
      </c>
    </row>
    <row r="6" spans="1:13" ht="20.399999999999999">
      <c r="A6" s="4">
        <v>3</v>
      </c>
      <c r="B6" s="4"/>
      <c r="C6" s="4"/>
      <c r="D6" s="4"/>
      <c r="E6" s="4"/>
      <c r="F6" s="4"/>
      <c r="G6" s="4"/>
      <c r="H6" s="4"/>
      <c r="J6" s="17" t="e">
        <f t="shared" si="0"/>
        <v>#DIV/0!</v>
      </c>
      <c r="L6" s="21">
        <v>3</v>
      </c>
      <c r="M6" s="21" t="s">
        <v>26</v>
      </c>
    </row>
    <row r="7" spans="1:13">
      <c r="A7" s="4">
        <v>4</v>
      </c>
      <c r="B7" s="4"/>
      <c r="C7" s="4"/>
      <c r="D7" s="4"/>
      <c r="E7" s="4"/>
      <c r="F7" s="4"/>
      <c r="G7" s="4"/>
      <c r="H7" s="4"/>
      <c r="J7" s="17" t="e">
        <f t="shared" si="0"/>
        <v>#DIV/0!</v>
      </c>
      <c r="L7" s="21">
        <v>4</v>
      </c>
      <c r="M7" s="21" t="s">
        <v>27</v>
      </c>
    </row>
    <row r="8" spans="1:13">
      <c r="A8" s="4">
        <v>5</v>
      </c>
      <c r="B8" s="4"/>
      <c r="C8" s="4"/>
      <c r="D8" s="4"/>
      <c r="E8" s="4"/>
      <c r="F8" s="4"/>
      <c r="G8" s="4"/>
      <c r="H8" s="4"/>
      <c r="J8" s="17" t="e">
        <f t="shared" si="0"/>
        <v>#DIV/0!</v>
      </c>
      <c r="L8" s="21">
        <v>5</v>
      </c>
      <c r="M8" s="21" t="s">
        <v>28</v>
      </c>
    </row>
    <row r="9" spans="1:13">
      <c r="A9" s="4">
        <v>6</v>
      </c>
      <c r="B9" s="4"/>
      <c r="C9" s="4"/>
      <c r="D9" s="4"/>
      <c r="E9" s="4"/>
      <c r="F9" s="4"/>
      <c r="G9" s="4"/>
      <c r="H9" s="4"/>
      <c r="J9" s="17" t="e">
        <f t="shared" si="0"/>
        <v>#DIV/0!</v>
      </c>
    </row>
    <row r="10" spans="1:13">
      <c r="A10" s="4">
        <v>7</v>
      </c>
      <c r="B10" s="4"/>
      <c r="C10" s="4"/>
      <c r="D10" s="4"/>
      <c r="E10" s="4"/>
      <c r="F10" s="4"/>
      <c r="G10" s="4"/>
      <c r="H10" s="4"/>
      <c r="J10" s="17" t="e">
        <f t="shared" si="0"/>
        <v>#DIV/0!</v>
      </c>
    </row>
    <row r="11" spans="1:13">
      <c r="A11" s="4">
        <v>8</v>
      </c>
      <c r="B11" s="4"/>
      <c r="C11" s="4"/>
      <c r="D11" s="4"/>
      <c r="E11" s="4"/>
      <c r="F11" s="4"/>
      <c r="G11" s="4"/>
      <c r="H11" s="4"/>
      <c r="J11" s="17" t="e">
        <f t="shared" si="0"/>
        <v>#DIV/0!</v>
      </c>
    </row>
    <row r="12" spans="1:13">
      <c r="A12" s="4">
        <v>9</v>
      </c>
      <c r="B12" s="4"/>
      <c r="C12" s="4"/>
      <c r="D12" s="4"/>
      <c r="E12" s="4"/>
      <c r="F12" s="4"/>
      <c r="G12" s="4"/>
      <c r="H12" s="4"/>
      <c r="J12" s="17" t="e">
        <f t="shared" si="0"/>
        <v>#DIV/0!</v>
      </c>
    </row>
    <row r="13" spans="1:13">
      <c r="A13" s="4">
        <v>10</v>
      </c>
      <c r="B13" s="4"/>
      <c r="C13" s="4"/>
      <c r="D13" s="4"/>
      <c r="E13" s="4"/>
      <c r="F13" s="4"/>
      <c r="G13" s="4"/>
      <c r="H13" s="4"/>
      <c r="J13" s="17" t="e">
        <f t="shared" si="0"/>
        <v>#DIV/0!</v>
      </c>
    </row>
    <row r="14" spans="1:13">
      <c r="A14" s="5" t="s">
        <v>49</v>
      </c>
      <c r="B14" s="8" t="e">
        <f>AVERAGE(B4:B13)</f>
        <v>#DIV/0!</v>
      </c>
      <c r="C14" s="8" t="e">
        <f t="shared" ref="C14:H14" si="1">AVERAGE(C4:C13)</f>
        <v>#DIV/0!</v>
      </c>
      <c r="D14" s="8" t="e">
        <f t="shared" si="1"/>
        <v>#DIV/0!</v>
      </c>
      <c r="E14" s="8" t="e">
        <f t="shared" si="1"/>
        <v>#DIV/0!</v>
      </c>
      <c r="F14" s="8" t="e">
        <f t="shared" si="1"/>
        <v>#DIV/0!</v>
      </c>
      <c r="G14" s="8" t="e">
        <f t="shared" si="1"/>
        <v>#DIV/0!</v>
      </c>
      <c r="H14" s="8" t="e">
        <f t="shared" si="1"/>
        <v>#DIV/0!</v>
      </c>
      <c r="J14" s="9" t="e">
        <f>AVERAGE(B14:H14)</f>
        <v>#DIV/0!</v>
      </c>
    </row>
    <row r="15" spans="1:13">
      <c r="A15" s="5"/>
      <c r="B15" s="10"/>
      <c r="C15" s="10"/>
      <c r="D15" s="10"/>
      <c r="E15" s="10"/>
      <c r="F15" s="10"/>
      <c r="G15" s="7"/>
      <c r="H15" s="7"/>
    </row>
    <row r="16" spans="1:13">
      <c r="A16" s="16" t="s">
        <v>63</v>
      </c>
    </row>
    <row r="17" spans="1:13">
      <c r="A17" s="16" t="str">
        <f>+A2</f>
        <v>Оцене учесника</v>
      </c>
    </row>
    <row r="18" spans="1:13" ht="51">
      <c r="A18" s="3" t="str">
        <f>+A3</f>
        <v>№</v>
      </c>
      <c r="B18" s="160" t="s">
        <v>113</v>
      </c>
      <c r="C18" s="160" t="s">
        <v>114</v>
      </c>
      <c r="D18" s="160" t="s">
        <v>115</v>
      </c>
      <c r="E18" s="160" t="s">
        <v>116</v>
      </c>
      <c r="F18" s="160" t="s">
        <v>117</v>
      </c>
      <c r="G18"/>
      <c r="H18"/>
      <c r="I18"/>
      <c r="J18" s="2" t="str">
        <f>+J3</f>
        <v>Просечна оцена</v>
      </c>
    </row>
    <row r="19" spans="1:13" ht="20.399999999999999">
      <c r="A19" s="4">
        <v>1</v>
      </c>
      <c r="B19" s="4"/>
      <c r="C19" s="4"/>
      <c r="D19" s="4"/>
      <c r="E19" s="4"/>
      <c r="F19" s="4"/>
      <c r="G19"/>
      <c r="H19"/>
      <c r="I19"/>
      <c r="J19" s="17" t="e">
        <f>AVERAGE(B19:I19)</f>
        <v>#DIV/0!</v>
      </c>
      <c r="L19" s="21">
        <v>1</v>
      </c>
      <c r="M19" s="21" t="s">
        <v>44</v>
      </c>
    </row>
    <row r="20" spans="1:13" ht="20.399999999999999">
      <c r="A20" s="4">
        <v>2</v>
      </c>
      <c r="B20" s="4"/>
      <c r="C20" s="4"/>
      <c r="D20" s="4"/>
      <c r="E20" s="4"/>
      <c r="F20" s="4"/>
      <c r="G20"/>
      <c r="H20"/>
      <c r="I20"/>
      <c r="J20" s="17" t="e">
        <f t="shared" ref="J20:J28" si="2">AVERAGE(B20:I20)</f>
        <v>#DIV/0!</v>
      </c>
      <c r="L20" s="21">
        <v>2</v>
      </c>
      <c r="M20" s="21" t="s">
        <v>45</v>
      </c>
    </row>
    <row r="21" spans="1:13" ht="20.399999999999999">
      <c r="A21" s="4">
        <v>3</v>
      </c>
      <c r="B21" s="4"/>
      <c r="C21" s="4"/>
      <c r="D21" s="4"/>
      <c r="E21" s="4"/>
      <c r="F21" s="4"/>
      <c r="G21"/>
      <c r="H21"/>
      <c r="I21"/>
      <c r="J21" s="17" t="e">
        <f t="shared" si="2"/>
        <v>#DIV/0!</v>
      </c>
      <c r="L21" s="21">
        <v>3</v>
      </c>
      <c r="M21" s="21" t="s">
        <v>46</v>
      </c>
    </row>
    <row r="22" spans="1:13" ht="20.399999999999999">
      <c r="A22" s="4">
        <v>4</v>
      </c>
      <c r="B22" s="4"/>
      <c r="C22" s="4"/>
      <c r="D22" s="4"/>
      <c r="E22" s="4"/>
      <c r="F22" s="4"/>
      <c r="G22"/>
      <c r="H22"/>
      <c r="I22"/>
      <c r="J22" s="17" t="e">
        <f t="shared" si="2"/>
        <v>#DIV/0!</v>
      </c>
      <c r="L22" s="21">
        <v>4</v>
      </c>
      <c r="M22" s="21" t="s">
        <v>47</v>
      </c>
    </row>
    <row r="23" spans="1:13" ht="20.399999999999999">
      <c r="A23" s="4">
        <v>5</v>
      </c>
      <c r="B23" s="4"/>
      <c r="C23" s="4"/>
      <c r="D23" s="4"/>
      <c r="E23" s="4"/>
      <c r="F23" s="4"/>
      <c r="G23"/>
      <c r="H23"/>
      <c r="I23"/>
      <c r="J23" s="17" t="e">
        <f t="shared" si="2"/>
        <v>#DIV/0!</v>
      </c>
      <c r="L23" s="21">
        <v>5</v>
      </c>
      <c r="M23" s="21" t="s">
        <v>48</v>
      </c>
    </row>
    <row r="24" spans="1:13">
      <c r="A24" s="4">
        <v>6</v>
      </c>
      <c r="B24" s="4"/>
      <c r="C24" s="4"/>
      <c r="D24" s="4"/>
      <c r="E24" s="4"/>
      <c r="F24" s="4"/>
      <c r="G24"/>
      <c r="H24"/>
      <c r="I24"/>
      <c r="J24" s="17" t="e">
        <f t="shared" si="2"/>
        <v>#DIV/0!</v>
      </c>
    </row>
    <row r="25" spans="1:13">
      <c r="A25" s="4">
        <v>7</v>
      </c>
      <c r="B25" s="4"/>
      <c r="C25" s="4"/>
      <c r="D25" s="4"/>
      <c r="E25" s="4"/>
      <c r="F25" s="4"/>
      <c r="G25"/>
      <c r="H25"/>
      <c r="I25"/>
      <c r="J25" s="17" t="e">
        <f t="shared" si="2"/>
        <v>#DIV/0!</v>
      </c>
    </row>
    <row r="26" spans="1:13">
      <c r="A26" s="4">
        <v>8</v>
      </c>
      <c r="B26" s="4"/>
      <c r="C26" s="4"/>
      <c r="D26" s="4"/>
      <c r="E26" s="4"/>
      <c r="F26" s="4"/>
      <c r="G26"/>
      <c r="H26"/>
      <c r="I26"/>
      <c r="J26" s="17" t="e">
        <f t="shared" si="2"/>
        <v>#DIV/0!</v>
      </c>
    </row>
    <row r="27" spans="1:13">
      <c r="A27" s="4">
        <v>9</v>
      </c>
      <c r="B27" s="4"/>
      <c r="C27" s="4"/>
      <c r="D27" s="4"/>
      <c r="E27" s="4"/>
      <c r="F27" s="4"/>
      <c r="G27"/>
      <c r="H27"/>
      <c r="I27"/>
      <c r="J27" s="17" t="e">
        <f>AVERAGE(B27:I27)</f>
        <v>#DIV/0!</v>
      </c>
    </row>
    <row r="28" spans="1:13">
      <c r="A28" s="4">
        <v>10</v>
      </c>
      <c r="B28" s="4"/>
      <c r="C28" s="4"/>
      <c r="D28" s="4"/>
      <c r="E28" s="4"/>
      <c r="F28" s="4"/>
      <c r="G28"/>
      <c r="H28"/>
      <c r="I28"/>
      <c r="J28" s="17" t="e">
        <f t="shared" si="2"/>
        <v>#DIV/0!</v>
      </c>
    </row>
    <row r="29" spans="1:13">
      <c r="A29" s="5"/>
      <c r="B29" s="8" t="e">
        <f>AVERAGE(B19:B28)</f>
        <v>#DIV/0!</v>
      </c>
      <c r="C29" s="8" t="e">
        <f>AVERAGE(C19:C28)</f>
        <v>#DIV/0!</v>
      </c>
      <c r="D29" s="8" t="e">
        <f>AVERAGE(D19:D28)</f>
        <v>#DIV/0!</v>
      </c>
      <c r="E29" s="8" t="e">
        <f>AVERAGE(E19:E28)</f>
        <v>#DIV/0!</v>
      </c>
      <c r="F29" s="8" t="e">
        <f>AVERAGE(F19:F28)</f>
        <v>#DIV/0!</v>
      </c>
      <c r="G29"/>
      <c r="H29"/>
      <c r="I29"/>
      <c r="J29" s="9" t="e">
        <f>AVERAGE(B29:H29)</f>
        <v>#DIV/0!</v>
      </c>
    </row>
    <row r="30" spans="1:13">
      <c r="A30" s="5"/>
      <c r="B30" s="10"/>
      <c r="C30" s="10"/>
      <c r="D30" s="10"/>
      <c r="E30" s="10"/>
      <c r="F30" s="10"/>
      <c r="G30" s="10"/>
      <c r="H30" s="10"/>
      <c r="I30" s="10"/>
      <c r="J30" s="10"/>
    </row>
    <row r="31" spans="1:13">
      <c r="A31" s="16" t="s">
        <v>64</v>
      </c>
    </row>
    <row r="32" spans="1:13" ht="60">
      <c r="A32" s="3" t="str">
        <f>+A18</f>
        <v>№</v>
      </c>
      <c r="B32" s="28" t="str">
        <f>+B18</f>
        <v>Рециклажа и смањење отпада</v>
      </c>
      <c r="C32" s="28" t="str">
        <f t="shared" ref="C32:F32" si="3">+C18</f>
        <v>Очување енергије и воде</v>
      </c>
      <c r="D32" s="28" t="str">
        <f t="shared" si="3"/>
        <v>Спречавање загађења</v>
      </c>
      <c r="E32" s="28" t="str">
        <f t="shared" si="3"/>
        <v>Зелена дистрибуција (паковање и одрживи транспорт)</v>
      </c>
      <c r="F32" s="28" t="str">
        <f t="shared" si="3"/>
        <v>Зелене набавке и зелени финансијски инструменти</v>
      </c>
      <c r="G32"/>
      <c r="H32"/>
      <c r="I32"/>
      <c r="J32" s="2" t="str">
        <f>+J18</f>
        <v>Просечна оцена</v>
      </c>
    </row>
    <row r="33" spans="1:13">
      <c r="A33" s="4">
        <v>1</v>
      </c>
      <c r="B33" s="4"/>
      <c r="C33" s="4"/>
      <c r="D33" s="4"/>
      <c r="E33" s="4"/>
      <c r="F33" s="4"/>
      <c r="G33"/>
      <c r="H33"/>
      <c r="I33"/>
      <c r="J33" s="17" t="e">
        <f>AVERAGE(B33:I33)</f>
        <v>#DIV/0!</v>
      </c>
      <c r="L33" s="21">
        <v>1</v>
      </c>
      <c r="M33" s="22" t="s">
        <v>51</v>
      </c>
    </row>
    <row r="34" spans="1:13" ht="20.399999999999999">
      <c r="A34" s="4">
        <v>2</v>
      </c>
      <c r="B34" s="4"/>
      <c r="C34" s="4"/>
      <c r="D34" s="4"/>
      <c r="E34" s="4"/>
      <c r="F34" s="4"/>
      <c r="G34"/>
      <c r="H34"/>
      <c r="I34"/>
      <c r="J34" s="17" t="e">
        <f t="shared" ref="J34:J42" si="4">AVERAGE(B34:I34)</f>
        <v>#DIV/0!</v>
      </c>
      <c r="L34" s="21">
        <v>2</v>
      </c>
      <c r="M34" s="22" t="s">
        <v>52</v>
      </c>
    </row>
    <row r="35" spans="1:13">
      <c r="A35" s="4">
        <v>3</v>
      </c>
      <c r="B35" s="4"/>
      <c r="C35" s="4"/>
      <c r="D35" s="4"/>
      <c r="E35" s="4"/>
      <c r="F35" s="4"/>
      <c r="G35"/>
      <c r="H35"/>
      <c r="I35"/>
      <c r="J35" s="17" t="e">
        <f t="shared" si="4"/>
        <v>#DIV/0!</v>
      </c>
      <c r="L35" s="21">
        <v>3</v>
      </c>
      <c r="M35" s="22" t="s">
        <v>53</v>
      </c>
    </row>
    <row r="36" spans="1:13">
      <c r="A36" s="4">
        <v>4</v>
      </c>
      <c r="B36" s="4"/>
      <c r="C36" s="4"/>
      <c r="D36" s="4"/>
      <c r="E36" s="4"/>
      <c r="F36" s="4"/>
      <c r="G36"/>
      <c r="H36"/>
      <c r="I36"/>
      <c r="J36" s="17" t="e">
        <f t="shared" si="4"/>
        <v>#DIV/0!</v>
      </c>
      <c r="L36" s="21">
        <v>4</v>
      </c>
      <c r="M36" s="22" t="s">
        <v>54</v>
      </c>
    </row>
    <row r="37" spans="1:13">
      <c r="A37" s="4">
        <v>5</v>
      </c>
      <c r="B37" s="4"/>
      <c r="C37" s="4"/>
      <c r="D37" s="4"/>
      <c r="E37" s="4"/>
      <c r="F37" s="4"/>
      <c r="G37"/>
      <c r="H37"/>
      <c r="I37"/>
      <c r="J37" s="17" t="e">
        <f t="shared" si="4"/>
        <v>#DIV/0!</v>
      </c>
      <c r="L37" s="21">
        <v>5</v>
      </c>
      <c r="M37" s="22" t="s">
        <v>55</v>
      </c>
    </row>
    <row r="38" spans="1:13">
      <c r="A38" s="4">
        <v>6</v>
      </c>
      <c r="B38" s="4"/>
      <c r="C38" s="4"/>
      <c r="D38" s="4"/>
      <c r="E38" s="4"/>
      <c r="F38" s="4"/>
      <c r="G38"/>
      <c r="H38"/>
      <c r="I38"/>
      <c r="J38" s="17" t="e">
        <f t="shared" si="4"/>
        <v>#DIV/0!</v>
      </c>
    </row>
    <row r="39" spans="1:13">
      <c r="A39" s="4">
        <v>7</v>
      </c>
      <c r="B39" s="4"/>
      <c r="C39" s="4"/>
      <c r="D39" s="4"/>
      <c r="E39" s="4"/>
      <c r="F39" s="4"/>
      <c r="G39"/>
      <c r="H39"/>
      <c r="I39"/>
      <c r="J39" s="17" t="e">
        <f t="shared" si="4"/>
        <v>#DIV/0!</v>
      </c>
    </row>
    <row r="40" spans="1:13">
      <c r="A40" s="4">
        <v>8</v>
      </c>
      <c r="B40" s="4"/>
      <c r="C40" s="4"/>
      <c r="D40" s="4"/>
      <c r="E40" s="4"/>
      <c r="F40" s="4"/>
      <c r="G40"/>
      <c r="H40"/>
      <c r="I40"/>
      <c r="J40" s="17" t="e">
        <f t="shared" si="4"/>
        <v>#DIV/0!</v>
      </c>
    </row>
    <row r="41" spans="1:13">
      <c r="A41" s="4">
        <v>9</v>
      </c>
      <c r="B41" s="4"/>
      <c r="C41" s="4"/>
      <c r="D41" s="4"/>
      <c r="E41" s="4"/>
      <c r="F41" s="4"/>
      <c r="G41"/>
      <c r="H41"/>
      <c r="I41"/>
      <c r="J41" s="17" t="e">
        <f t="shared" si="4"/>
        <v>#DIV/0!</v>
      </c>
    </row>
    <row r="42" spans="1:13">
      <c r="A42" s="4">
        <v>10</v>
      </c>
      <c r="B42" s="4"/>
      <c r="C42" s="4"/>
      <c r="D42" s="4"/>
      <c r="E42" s="4"/>
      <c r="F42" s="4"/>
      <c r="G42"/>
      <c r="H42"/>
      <c r="I42"/>
      <c r="J42" s="17" t="e">
        <f t="shared" si="4"/>
        <v>#DIV/0!</v>
      </c>
    </row>
    <row r="43" spans="1:13">
      <c r="A43" s="5"/>
      <c r="B43" s="6"/>
      <c r="C43" s="6"/>
      <c r="D43" s="6"/>
      <c r="E43" s="6"/>
      <c r="F43" s="6"/>
      <c r="G43"/>
      <c r="H43"/>
      <c r="I43"/>
    </row>
    <row r="44" spans="1:13">
      <c r="A44" s="5"/>
      <c r="B44" s="8" t="e">
        <f>AVERAGE(B33:B42)</f>
        <v>#DIV/0!</v>
      </c>
      <c r="C44" s="8" t="e">
        <f>AVERAGE(C33:C42)</f>
        <v>#DIV/0!</v>
      </c>
      <c r="D44" s="8" t="e">
        <f>AVERAGE(D33:D42)</f>
        <v>#DIV/0!</v>
      </c>
      <c r="E44" s="8" t="e">
        <f>AVERAGE(E33:E42)</f>
        <v>#DIV/0!</v>
      </c>
      <c r="F44" s="8" t="e">
        <f>AVERAGE(F33:F42)</f>
        <v>#DIV/0!</v>
      </c>
      <c r="G44"/>
      <c r="H44"/>
      <c r="I44"/>
      <c r="J44" s="9" t="e">
        <f>AVERAGE(B44:H44)</f>
        <v>#DIV/0!</v>
      </c>
    </row>
    <row r="45" spans="1:13">
      <c r="A45" s="5"/>
      <c r="B45" s="10"/>
      <c r="C45" s="10"/>
      <c r="D45" s="10"/>
      <c r="E45" s="10"/>
      <c r="F45" s="10"/>
      <c r="G45"/>
      <c r="H45"/>
      <c r="I45"/>
      <c r="J45" s="10"/>
    </row>
    <row r="46" spans="1:13">
      <c r="A46" s="16" t="s">
        <v>153</v>
      </c>
      <c r="C46" s="161"/>
      <c r="D46" s="161"/>
      <c r="E46" s="161"/>
      <c r="F46" s="161"/>
    </row>
    <row r="47" spans="1:13" ht="36">
      <c r="A47" s="3" t="str">
        <f>+A32</f>
        <v>№</v>
      </c>
      <c r="B47" s="28" t="s">
        <v>147</v>
      </c>
      <c r="C47" s="28" t="s">
        <v>148</v>
      </c>
      <c r="D47" s="28" t="s">
        <v>149</v>
      </c>
      <c r="E47" s="28" t="s">
        <v>150</v>
      </c>
      <c r="F47" s="28" t="s">
        <v>151</v>
      </c>
      <c r="G47"/>
      <c r="H47"/>
      <c r="I47"/>
      <c r="J47" s="2" t="str">
        <f>J32</f>
        <v>Просечна оцена</v>
      </c>
    </row>
    <row r="48" spans="1:13">
      <c r="A48" s="4">
        <v>1</v>
      </c>
      <c r="B48" s="4"/>
      <c r="C48" s="4"/>
      <c r="D48" s="4"/>
      <c r="E48" s="4"/>
      <c r="F48" s="4"/>
      <c r="G48"/>
      <c r="H48"/>
      <c r="I48"/>
      <c r="J48" s="17" t="e">
        <f>AVERAGE(B48:I48)</f>
        <v>#DIV/0!</v>
      </c>
      <c r="L48" s="21">
        <v>1</v>
      </c>
      <c r="M48" s="22" t="s">
        <v>51</v>
      </c>
    </row>
    <row r="49" spans="1:13" ht="20.399999999999999">
      <c r="A49" s="4">
        <v>2</v>
      </c>
      <c r="B49" s="4"/>
      <c r="C49" s="4"/>
      <c r="D49" s="4"/>
      <c r="E49" s="4"/>
      <c r="F49" s="4"/>
      <c r="G49"/>
      <c r="H49"/>
      <c r="I49"/>
      <c r="J49" s="17" t="e">
        <f t="shared" ref="J49:J57" si="5">AVERAGE(B49:I49)</f>
        <v>#DIV/0!</v>
      </c>
      <c r="L49" s="21">
        <v>2</v>
      </c>
      <c r="M49" s="22" t="s">
        <v>52</v>
      </c>
    </row>
    <row r="50" spans="1:13">
      <c r="A50" s="4">
        <v>3</v>
      </c>
      <c r="B50" s="4"/>
      <c r="C50" s="4"/>
      <c r="D50" s="4"/>
      <c r="E50" s="4"/>
      <c r="F50" s="4"/>
      <c r="G50"/>
      <c r="H50"/>
      <c r="I50"/>
      <c r="J50" s="17" t="e">
        <f t="shared" si="5"/>
        <v>#DIV/0!</v>
      </c>
      <c r="L50" s="21">
        <v>3</v>
      </c>
      <c r="M50" s="22" t="s">
        <v>53</v>
      </c>
    </row>
    <row r="51" spans="1:13">
      <c r="A51" s="4">
        <v>4</v>
      </c>
      <c r="B51" s="4"/>
      <c r="C51" s="4"/>
      <c r="D51" s="4"/>
      <c r="E51" s="4"/>
      <c r="F51" s="4"/>
      <c r="G51"/>
      <c r="H51"/>
      <c r="I51"/>
      <c r="J51" s="17" t="e">
        <f t="shared" si="5"/>
        <v>#DIV/0!</v>
      </c>
      <c r="L51" s="21">
        <v>4</v>
      </c>
      <c r="M51" s="22" t="s">
        <v>54</v>
      </c>
    </row>
    <row r="52" spans="1:13">
      <c r="A52" s="4">
        <v>5</v>
      </c>
      <c r="B52" s="4"/>
      <c r="C52" s="4"/>
      <c r="D52" s="4"/>
      <c r="E52" s="4"/>
      <c r="F52" s="4"/>
      <c r="G52"/>
      <c r="H52"/>
      <c r="I52"/>
      <c r="J52" s="17" t="e">
        <f t="shared" si="5"/>
        <v>#DIV/0!</v>
      </c>
      <c r="L52" s="21">
        <v>5</v>
      </c>
      <c r="M52" s="22" t="s">
        <v>55</v>
      </c>
    </row>
    <row r="53" spans="1:13">
      <c r="A53" s="4">
        <v>6</v>
      </c>
      <c r="B53" s="4"/>
      <c r="C53" s="4"/>
      <c r="D53" s="4"/>
      <c r="E53" s="4"/>
      <c r="F53" s="4"/>
      <c r="G53"/>
      <c r="H53"/>
      <c r="I53"/>
      <c r="J53" s="17" t="e">
        <f t="shared" si="5"/>
        <v>#DIV/0!</v>
      </c>
    </row>
    <row r="54" spans="1:13">
      <c r="A54" s="4">
        <v>7</v>
      </c>
      <c r="B54" s="4"/>
      <c r="C54" s="4"/>
      <c r="D54" s="4"/>
      <c r="E54" s="4"/>
      <c r="F54" s="4"/>
      <c r="G54"/>
      <c r="H54"/>
      <c r="I54"/>
      <c r="J54" s="17" t="e">
        <f t="shared" si="5"/>
        <v>#DIV/0!</v>
      </c>
    </row>
    <row r="55" spans="1:13">
      <c r="A55" s="4">
        <v>8</v>
      </c>
      <c r="B55" s="4"/>
      <c r="C55" s="4"/>
      <c r="D55" s="4"/>
      <c r="E55" s="4"/>
      <c r="F55" s="4"/>
      <c r="G55"/>
      <c r="H55"/>
      <c r="I55"/>
      <c r="J55" s="17" t="e">
        <f t="shared" si="5"/>
        <v>#DIV/0!</v>
      </c>
    </row>
    <row r="56" spans="1:13">
      <c r="A56" s="4">
        <v>9</v>
      </c>
      <c r="B56" s="4"/>
      <c r="C56" s="4"/>
      <c r="D56" s="4"/>
      <c r="E56" s="4"/>
      <c r="F56" s="4"/>
      <c r="G56"/>
      <c r="H56"/>
      <c r="I56"/>
      <c r="J56" s="17" t="e">
        <f t="shared" si="5"/>
        <v>#DIV/0!</v>
      </c>
    </row>
    <row r="57" spans="1:13">
      <c r="A57" s="4">
        <v>10</v>
      </c>
      <c r="B57" s="4"/>
      <c r="C57" s="4"/>
      <c r="D57" s="4"/>
      <c r="E57" s="4"/>
      <c r="F57" s="4"/>
      <c r="G57"/>
      <c r="H57"/>
      <c r="I57"/>
      <c r="J57" s="17" t="e">
        <f t="shared" si="5"/>
        <v>#DIV/0!</v>
      </c>
    </row>
    <row r="58" spans="1:13">
      <c r="A58" s="5"/>
      <c r="B58" s="6"/>
      <c r="C58" s="6"/>
      <c r="D58" s="6"/>
      <c r="E58" s="6"/>
      <c r="F58" s="6"/>
      <c r="G58"/>
      <c r="H58"/>
      <c r="I58"/>
    </row>
    <row r="59" spans="1:13">
      <c r="A59" s="5"/>
      <c r="B59" s="8" t="e">
        <f>AVERAGE(B48:B57)</f>
        <v>#DIV/0!</v>
      </c>
      <c r="C59" s="8" t="e">
        <f>AVERAGE(C48:C57)</f>
        <v>#DIV/0!</v>
      </c>
      <c r="D59" s="8" t="e">
        <f>AVERAGE(D48:D57)</f>
        <v>#DIV/0!</v>
      </c>
      <c r="E59" s="8" t="e">
        <f>AVERAGE(E48:E57)</f>
        <v>#DIV/0!</v>
      </c>
      <c r="F59" s="8" t="e">
        <f>AVERAGE(F48:F57)</f>
        <v>#DIV/0!</v>
      </c>
      <c r="G59"/>
      <c r="H59"/>
      <c r="I59"/>
      <c r="J59" s="9" t="e">
        <f>AVERAGE(B59:H59)</f>
        <v>#DIV/0!</v>
      </c>
    </row>
    <row r="60" spans="1:13">
      <c r="A60" s="5"/>
      <c r="B60" s="10"/>
      <c r="C60" s="10"/>
      <c r="D60" s="10"/>
      <c r="E60" s="10"/>
      <c r="F60" s="10"/>
      <c r="G60" s="10"/>
      <c r="H60" s="10"/>
      <c r="I60" s="10"/>
      <c r="J60" s="10"/>
    </row>
    <row r="61" spans="1:13">
      <c r="A61" s="16" t="s">
        <v>152</v>
      </c>
      <c r="C61" s="161"/>
      <c r="D61" s="161"/>
      <c r="E61" s="161"/>
      <c r="F61" s="161"/>
    </row>
    <row r="62" spans="1:13" ht="36">
      <c r="A62" s="3" t="str">
        <f>+A47</f>
        <v>№</v>
      </c>
      <c r="B62" s="28" t="s">
        <v>147</v>
      </c>
      <c r="C62" s="28" t="s">
        <v>148</v>
      </c>
      <c r="D62" s="28" t="s">
        <v>149</v>
      </c>
      <c r="E62" s="28" t="s">
        <v>150</v>
      </c>
      <c r="F62" s="28" t="s">
        <v>151</v>
      </c>
      <c r="G62"/>
      <c r="H62"/>
      <c r="I62"/>
      <c r="J62" s="2" t="str">
        <f>J47</f>
        <v>Просечна оцена</v>
      </c>
    </row>
    <row r="63" spans="1:13">
      <c r="A63" s="4">
        <v>1</v>
      </c>
      <c r="B63" s="4"/>
      <c r="C63" s="4"/>
      <c r="D63" s="4"/>
      <c r="E63" s="4"/>
      <c r="F63" s="4"/>
      <c r="G63"/>
      <c r="H63"/>
      <c r="I63"/>
      <c r="J63" s="17" t="e">
        <f>AVERAGE(B63:I63)</f>
        <v>#DIV/0!</v>
      </c>
      <c r="L63" s="21">
        <v>1</v>
      </c>
      <c r="M63" s="22" t="s">
        <v>51</v>
      </c>
    </row>
    <row r="64" spans="1:13" ht="20.399999999999999">
      <c r="A64" s="4">
        <v>2</v>
      </c>
      <c r="B64" s="4"/>
      <c r="C64" s="4"/>
      <c r="D64" s="4"/>
      <c r="E64" s="4"/>
      <c r="F64" s="4"/>
      <c r="G64"/>
      <c r="H64"/>
      <c r="I64"/>
      <c r="J64" s="17" t="e">
        <f t="shared" ref="J64:J72" si="6">AVERAGE(B64:I64)</f>
        <v>#DIV/0!</v>
      </c>
      <c r="L64" s="21">
        <v>2</v>
      </c>
      <c r="M64" s="22" t="s">
        <v>52</v>
      </c>
    </row>
    <row r="65" spans="1:13">
      <c r="A65" s="4">
        <v>3</v>
      </c>
      <c r="B65" s="4"/>
      <c r="C65" s="4"/>
      <c r="D65" s="4"/>
      <c r="E65" s="4"/>
      <c r="F65" s="4"/>
      <c r="G65"/>
      <c r="H65"/>
      <c r="I65"/>
      <c r="J65" s="17" t="e">
        <f t="shared" si="6"/>
        <v>#DIV/0!</v>
      </c>
      <c r="L65" s="21">
        <v>3</v>
      </c>
      <c r="M65" s="22" t="s">
        <v>53</v>
      </c>
    </row>
    <row r="66" spans="1:13">
      <c r="A66" s="4">
        <v>4</v>
      </c>
      <c r="B66" s="4"/>
      <c r="C66" s="4"/>
      <c r="D66" s="4"/>
      <c r="E66" s="4"/>
      <c r="F66" s="4"/>
      <c r="G66"/>
      <c r="H66"/>
      <c r="I66"/>
      <c r="J66" s="17" t="e">
        <f t="shared" si="6"/>
        <v>#DIV/0!</v>
      </c>
      <c r="L66" s="21">
        <v>4</v>
      </c>
      <c r="M66" s="22" t="s">
        <v>54</v>
      </c>
    </row>
    <row r="67" spans="1:13">
      <c r="A67" s="4">
        <v>5</v>
      </c>
      <c r="B67" s="4"/>
      <c r="C67" s="4"/>
      <c r="D67" s="4"/>
      <c r="E67" s="4"/>
      <c r="F67" s="4"/>
      <c r="G67"/>
      <c r="H67"/>
      <c r="I67"/>
      <c r="J67" s="17" t="e">
        <f t="shared" si="6"/>
        <v>#DIV/0!</v>
      </c>
      <c r="L67" s="21">
        <v>5</v>
      </c>
      <c r="M67" s="22" t="s">
        <v>55</v>
      </c>
    </row>
    <row r="68" spans="1:13">
      <c r="A68" s="4">
        <v>6</v>
      </c>
      <c r="B68" s="4"/>
      <c r="C68" s="4"/>
      <c r="D68" s="4"/>
      <c r="E68" s="4"/>
      <c r="F68" s="4"/>
      <c r="G68"/>
      <c r="H68"/>
      <c r="I68"/>
      <c r="J68" s="17" t="e">
        <f t="shared" si="6"/>
        <v>#DIV/0!</v>
      </c>
    </row>
    <row r="69" spans="1:13">
      <c r="A69" s="4">
        <v>7</v>
      </c>
      <c r="B69" s="4"/>
      <c r="C69" s="4"/>
      <c r="D69" s="4"/>
      <c r="E69" s="4"/>
      <c r="F69" s="4"/>
      <c r="G69"/>
      <c r="H69"/>
      <c r="I69"/>
      <c r="J69" s="17" t="e">
        <f t="shared" si="6"/>
        <v>#DIV/0!</v>
      </c>
    </row>
    <row r="70" spans="1:13">
      <c r="A70" s="4">
        <v>8</v>
      </c>
      <c r="B70" s="4"/>
      <c r="C70" s="4"/>
      <c r="D70" s="4"/>
      <c r="E70" s="4"/>
      <c r="F70" s="4"/>
      <c r="G70"/>
      <c r="H70"/>
      <c r="I70"/>
      <c r="J70" s="17" t="e">
        <f t="shared" si="6"/>
        <v>#DIV/0!</v>
      </c>
    </row>
    <row r="71" spans="1:13">
      <c r="A71" s="4">
        <v>9</v>
      </c>
      <c r="B71" s="4"/>
      <c r="C71" s="4"/>
      <c r="D71" s="4"/>
      <c r="E71" s="4"/>
      <c r="F71" s="4"/>
      <c r="G71"/>
      <c r="H71"/>
      <c r="I71"/>
      <c r="J71" s="17" t="e">
        <f t="shared" si="6"/>
        <v>#DIV/0!</v>
      </c>
    </row>
    <row r="72" spans="1:13">
      <c r="A72" s="4">
        <v>10</v>
      </c>
      <c r="B72" s="4"/>
      <c r="C72" s="4"/>
      <c r="D72" s="4"/>
      <c r="E72" s="4"/>
      <c r="F72" s="4"/>
      <c r="G72"/>
      <c r="H72"/>
      <c r="I72"/>
      <c r="J72" s="17" t="e">
        <f t="shared" si="6"/>
        <v>#DIV/0!</v>
      </c>
    </row>
    <row r="73" spans="1:13">
      <c r="A73" s="5"/>
      <c r="B73" s="6"/>
      <c r="C73" s="6"/>
      <c r="D73" s="6"/>
      <c r="E73" s="6"/>
      <c r="F73" s="6"/>
      <c r="G73"/>
      <c r="H73"/>
      <c r="I73"/>
    </row>
    <row r="74" spans="1:13">
      <c r="A74" s="5"/>
      <c r="B74" s="8" t="e">
        <f>AVERAGE(B63:B72)</f>
        <v>#DIV/0!</v>
      </c>
      <c r="C74" s="8" t="e">
        <f>AVERAGE(C63:C72)</f>
        <v>#DIV/0!</v>
      </c>
      <c r="D74" s="8" t="e">
        <f>AVERAGE(D63:D72)</f>
        <v>#DIV/0!</v>
      </c>
      <c r="E74" s="8" t="e">
        <f>AVERAGE(E63:E72)</f>
        <v>#DIV/0!</v>
      </c>
      <c r="F74" s="8" t="e">
        <f>AVERAGE(F63:F72)</f>
        <v>#DIV/0!</v>
      </c>
      <c r="G74"/>
      <c r="H74"/>
      <c r="I74"/>
      <c r="J74" s="9" t="e">
        <f>AVERAGE(B74:H74)</f>
        <v>#DIV/0!</v>
      </c>
    </row>
    <row r="75" spans="1:13">
      <c r="A75" s="5"/>
      <c r="B75" s="162"/>
      <c r="C75" s="162"/>
      <c r="D75" s="162"/>
      <c r="E75" s="162"/>
      <c r="F75" s="162"/>
      <c r="G75"/>
      <c r="H75"/>
      <c r="I75"/>
      <c r="J75" s="163"/>
    </row>
    <row r="76" spans="1:13">
      <c r="A76" s="5"/>
      <c r="B76" s="162"/>
      <c r="C76" s="162"/>
      <c r="D76" s="162"/>
      <c r="E76" s="162"/>
      <c r="F76" s="162"/>
      <c r="G76"/>
      <c r="H76"/>
      <c r="I76"/>
      <c r="J76" s="163"/>
    </row>
    <row r="77" spans="1:13">
      <c r="A77" s="16" t="s">
        <v>156</v>
      </c>
    </row>
    <row r="78" spans="1:13" ht="51">
      <c r="A78" s="3" t="str">
        <f>+A32</f>
        <v>№</v>
      </c>
      <c r="B78" s="160" t="s">
        <v>65</v>
      </c>
      <c r="C78" s="160" t="s">
        <v>154</v>
      </c>
      <c r="D78" s="160" t="s">
        <v>155</v>
      </c>
      <c r="E78" s="160" t="s">
        <v>67</v>
      </c>
      <c r="F78"/>
      <c r="G78"/>
      <c r="H78"/>
      <c r="I78"/>
      <c r="J78" s="2" t="str">
        <f>+J32</f>
        <v>Просечна оцена</v>
      </c>
    </row>
    <row r="79" spans="1:13" ht="20.399999999999999">
      <c r="A79" s="4">
        <v>1</v>
      </c>
      <c r="B79" s="4"/>
      <c r="C79" s="4"/>
      <c r="D79" s="4"/>
      <c r="E79" s="4"/>
      <c r="F79"/>
      <c r="G79"/>
      <c r="H79"/>
      <c r="I79"/>
      <c r="J79" s="17" t="e">
        <f>AVERAGE(B79:E79)</f>
        <v>#DIV/0!</v>
      </c>
      <c r="L79" s="21">
        <v>1</v>
      </c>
      <c r="M79" s="22" t="s">
        <v>75</v>
      </c>
    </row>
    <row r="80" spans="1:13">
      <c r="A80" s="4">
        <v>2</v>
      </c>
      <c r="B80" s="4"/>
      <c r="C80" s="4"/>
      <c r="D80" s="4"/>
      <c r="E80" s="4"/>
      <c r="F80"/>
      <c r="G80"/>
      <c r="H80"/>
      <c r="I80"/>
      <c r="J80" s="17" t="e">
        <f t="shared" ref="J80:J88" si="7">AVERAGE(B80:E80)</f>
        <v>#DIV/0!</v>
      </c>
      <c r="L80" s="21">
        <v>2</v>
      </c>
      <c r="M80" s="22" t="s">
        <v>76</v>
      </c>
    </row>
    <row r="81" spans="1:13">
      <c r="A81" s="4">
        <v>3</v>
      </c>
      <c r="B81" s="4"/>
      <c r="C81" s="4"/>
      <c r="D81" s="4"/>
      <c r="E81" s="4"/>
      <c r="F81"/>
      <c r="G81"/>
      <c r="H81"/>
      <c r="I81"/>
      <c r="J81" s="17" t="e">
        <f t="shared" si="7"/>
        <v>#DIV/0!</v>
      </c>
      <c r="L81" s="21">
        <v>3</v>
      </c>
      <c r="M81" s="22" t="s">
        <v>77</v>
      </c>
    </row>
    <row r="82" spans="1:13" ht="20.399999999999999">
      <c r="A82" s="4">
        <v>4</v>
      </c>
      <c r="B82" s="4"/>
      <c r="C82" s="4"/>
      <c r="D82" s="4"/>
      <c r="E82" s="4"/>
      <c r="F82"/>
      <c r="G82"/>
      <c r="H82"/>
      <c r="I82"/>
      <c r="J82" s="17" t="e">
        <f t="shared" si="7"/>
        <v>#DIV/0!</v>
      </c>
      <c r="L82" s="21">
        <v>4</v>
      </c>
      <c r="M82" s="22" t="s">
        <v>78</v>
      </c>
    </row>
    <row r="83" spans="1:13" ht="20.399999999999999">
      <c r="A83" s="4">
        <v>5</v>
      </c>
      <c r="B83" s="4"/>
      <c r="C83" s="4"/>
      <c r="D83" s="4"/>
      <c r="E83" s="4"/>
      <c r="F83"/>
      <c r="G83"/>
      <c r="H83"/>
      <c r="I83"/>
      <c r="J83" s="17" t="e">
        <f t="shared" si="7"/>
        <v>#DIV/0!</v>
      </c>
      <c r="L83" s="21">
        <v>5</v>
      </c>
      <c r="M83" s="22" t="s">
        <v>79</v>
      </c>
    </row>
    <row r="84" spans="1:13">
      <c r="A84" s="4">
        <v>6</v>
      </c>
      <c r="B84" s="4"/>
      <c r="C84" s="4"/>
      <c r="D84" s="4"/>
      <c r="E84" s="4"/>
      <c r="F84"/>
      <c r="G84"/>
      <c r="H84"/>
      <c r="I84"/>
      <c r="J84" s="17" t="e">
        <f t="shared" si="7"/>
        <v>#DIV/0!</v>
      </c>
    </row>
    <row r="85" spans="1:13">
      <c r="A85" s="4">
        <v>7</v>
      </c>
      <c r="B85" s="4"/>
      <c r="C85" s="4"/>
      <c r="D85" s="4"/>
      <c r="E85" s="4"/>
      <c r="F85"/>
      <c r="G85"/>
      <c r="H85"/>
      <c r="I85"/>
      <c r="J85" s="17" t="e">
        <f t="shared" si="7"/>
        <v>#DIV/0!</v>
      </c>
    </row>
    <row r="86" spans="1:13">
      <c r="A86" s="4">
        <v>8</v>
      </c>
      <c r="B86" s="4"/>
      <c r="C86" s="4"/>
      <c r="D86" s="4"/>
      <c r="E86" s="4"/>
      <c r="F86"/>
      <c r="G86"/>
      <c r="H86"/>
      <c r="I86"/>
      <c r="J86" s="17" t="e">
        <f t="shared" si="7"/>
        <v>#DIV/0!</v>
      </c>
    </row>
    <row r="87" spans="1:13">
      <c r="A87" s="4">
        <v>9</v>
      </c>
      <c r="B87" s="4"/>
      <c r="C87" s="4"/>
      <c r="D87" s="4"/>
      <c r="E87" s="4"/>
      <c r="F87"/>
      <c r="G87"/>
      <c r="H87"/>
      <c r="I87"/>
      <c r="J87" s="17" t="e">
        <f t="shared" si="7"/>
        <v>#DIV/0!</v>
      </c>
    </row>
    <row r="88" spans="1:13">
      <c r="A88" s="4">
        <v>10</v>
      </c>
      <c r="B88" s="4"/>
      <c r="C88" s="4"/>
      <c r="D88" s="4"/>
      <c r="E88" s="4"/>
      <c r="F88"/>
      <c r="G88"/>
      <c r="H88"/>
      <c r="I88"/>
      <c r="J88" s="17" t="e">
        <f t="shared" si="7"/>
        <v>#DIV/0!</v>
      </c>
    </row>
    <row r="89" spans="1:13">
      <c r="A89" s="5"/>
      <c r="B89" s="6"/>
      <c r="C89" s="6"/>
      <c r="D89" s="6"/>
      <c r="E89"/>
      <c r="F89"/>
      <c r="G89"/>
      <c r="H89"/>
      <c r="I89"/>
    </row>
    <row r="90" spans="1:13">
      <c r="A90" s="5"/>
      <c r="B90" s="8" t="e">
        <f>AVERAGE(B79:B88)</f>
        <v>#DIV/0!</v>
      </c>
      <c r="C90" s="8" t="e">
        <f>AVERAGE(C79:C88)</f>
        <v>#DIV/0!</v>
      </c>
      <c r="D90" s="8" t="e">
        <f>AVERAGE(D79:D88)</f>
        <v>#DIV/0!</v>
      </c>
      <c r="E90" s="8" t="e">
        <f>AVERAGE(E79:E88)</f>
        <v>#DIV/0!</v>
      </c>
      <c r="F90"/>
      <c r="G90"/>
      <c r="H90"/>
      <c r="I90"/>
      <c r="J90" s="9" t="e">
        <f>AVERAGE(B90:E90)</f>
        <v>#DIV/0!</v>
      </c>
    </row>
    <row r="91" spans="1:13">
      <c r="A91" s="5"/>
      <c r="B91" s="10"/>
      <c r="C91" s="10"/>
      <c r="D91" s="10"/>
      <c r="E91"/>
      <c r="F91"/>
      <c r="G91"/>
      <c r="H91" s="10"/>
      <c r="I91" s="10"/>
      <c r="J91" s="10"/>
    </row>
    <row r="92" spans="1:13">
      <c r="A92" s="16" t="s">
        <v>90</v>
      </c>
      <c r="B92" s="18"/>
    </row>
    <row r="93" spans="1:13" ht="54.6">
      <c r="A93" s="3" t="str">
        <f>+A78</f>
        <v>№</v>
      </c>
      <c r="B93" s="25" t="s">
        <v>157</v>
      </c>
      <c r="C93" s="25" t="s">
        <v>158</v>
      </c>
      <c r="D93" s="25" t="s">
        <v>159</v>
      </c>
      <c r="E93" s="25" t="s">
        <v>82</v>
      </c>
      <c r="F93"/>
      <c r="G93"/>
      <c r="H93"/>
      <c r="I93"/>
      <c r="J93" s="2" t="str">
        <f>+J32</f>
        <v>Просечна оцена</v>
      </c>
    </row>
    <row r="94" spans="1:13" ht="20.399999999999999">
      <c r="A94" s="4">
        <v>1</v>
      </c>
      <c r="B94" s="4"/>
      <c r="C94" s="4"/>
      <c r="D94" s="4"/>
      <c r="E94" s="4"/>
      <c r="F94"/>
      <c r="G94"/>
      <c r="H94"/>
      <c r="I94"/>
      <c r="J94" s="19" t="e">
        <f>AVERAGE(B94:I94)</f>
        <v>#DIV/0!</v>
      </c>
      <c r="L94" s="21">
        <v>1</v>
      </c>
      <c r="M94" s="23" t="s">
        <v>91</v>
      </c>
    </row>
    <row r="95" spans="1:13">
      <c r="A95" s="4">
        <v>2</v>
      </c>
      <c r="B95" s="4"/>
      <c r="C95" s="4"/>
      <c r="D95" s="4"/>
      <c r="E95" s="4"/>
      <c r="F95"/>
      <c r="G95"/>
      <c r="H95"/>
      <c r="I95"/>
      <c r="J95" s="19" t="e">
        <f t="shared" ref="J95:J103" si="8">AVERAGE(B95:I95)</f>
        <v>#DIV/0!</v>
      </c>
      <c r="L95" s="21">
        <v>2</v>
      </c>
      <c r="M95" s="23" t="s">
        <v>92</v>
      </c>
    </row>
    <row r="96" spans="1:13" ht="30.6">
      <c r="A96" s="4">
        <v>3</v>
      </c>
      <c r="B96" s="4"/>
      <c r="C96" s="4"/>
      <c r="D96" s="4"/>
      <c r="E96" s="4"/>
      <c r="F96"/>
      <c r="G96"/>
      <c r="H96"/>
      <c r="I96"/>
      <c r="J96" s="19" t="e">
        <f t="shared" si="8"/>
        <v>#DIV/0!</v>
      </c>
      <c r="L96" s="21">
        <v>3</v>
      </c>
      <c r="M96" s="23" t="s">
        <v>93</v>
      </c>
    </row>
    <row r="97" spans="1:13">
      <c r="A97" s="4">
        <v>4</v>
      </c>
      <c r="B97" s="4"/>
      <c r="C97" s="4"/>
      <c r="D97" s="4"/>
      <c r="E97" s="4"/>
      <c r="F97"/>
      <c r="G97"/>
      <c r="H97"/>
      <c r="I97"/>
      <c r="J97" s="19" t="e">
        <f t="shared" si="8"/>
        <v>#DIV/0!</v>
      </c>
      <c r="L97" s="21">
        <v>4</v>
      </c>
      <c r="M97" s="23" t="s">
        <v>94</v>
      </c>
    </row>
    <row r="98" spans="1:13" ht="20.399999999999999">
      <c r="A98" s="4">
        <v>5</v>
      </c>
      <c r="B98" s="4"/>
      <c r="C98" s="4"/>
      <c r="D98" s="4"/>
      <c r="E98" s="4"/>
      <c r="F98"/>
      <c r="G98"/>
      <c r="H98"/>
      <c r="I98"/>
      <c r="J98" s="19" t="e">
        <f t="shared" si="8"/>
        <v>#DIV/0!</v>
      </c>
      <c r="L98" s="21">
        <v>5</v>
      </c>
      <c r="M98" s="23" t="s">
        <v>95</v>
      </c>
    </row>
    <row r="99" spans="1:13">
      <c r="A99" s="4">
        <v>6</v>
      </c>
      <c r="B99" s="4"/>
      <c r="C99" s="4"/>
      <c r="D99" s="4"/>
      <c r="E99" s="4"/>
      <c r="F99"/>
      <c r="G99"/>
      <c r="H99"/>
      <c r="I99"/>
      <c r="J99" s="19" t="e">
        <f t="shared" si="8"/>
        <v>#DIV/0!</v>
      </c>
    </row>
    <row r="100" spans="1:13">
      <c r="A100" s="4">
        <v>7</v>
      </c>
      <c r="B100" s="4"/>
      <c r="C100" s="4"/>
      <c r="D100" s="4"/>
      <c r="E100" s="4"/>
      <c r="F100"/>
      <c r="G100"/>
      <c r="H100"/>
      <c r="I100"/>
      <c r="J100" s="19" t="e">
        <f t="shared" si="8"/>
        <v>#DIV/0!</v>
      </c>
    </row>
    <row r="101" spans="1:13">
      <c r="A101" s="4">
        <v>8</v>
      </c>
      <c r="B101" s="4"/>
      <c r="C101" s="4"/>
      <c r="D101" s="4"/>
      <c r="E101" s="4"/>
      <c r="F101"/>
      <c r="G101"/>
      <c r="H101"/>
      <c r="I101"/>
      <c r="J101" s="19" t="e">
        <f t="shared" si="8"/>
        <v>#DIV/0!</v>
      </c>
    </row>
    <row r="102" spans="1:13">
      <c r="A102" s="4">
        <v>9</v>
      </c>
      <c r="B102" s="4"/>
      <c r="C102" s="4"/>
      <c r="D102" s="4"/>
      <c r="E102" s="4"/>
      <c r="F102"/>
      <c r="G102"/>
      <c r="H102"/>
      <c r="I102"/>
      <c r="J102" s="19" t="e">
        <f t="shared" si="8"/>
        <v>#DIV/0!</v>
      </c>
    </row>
    <row r="103" spans="1:13">
      <c r="A103" s="4">
        <v>10</v>
      </c>
      <c r="B103" s="4"/>
      <c r="C103" s="4"/>
      <c r="D103" s="4"/>
      <c r="E103" s="4"/>
      <c r="F103"/>
      <c r="G103"/>
      <c r="H103"/>
      <c r="I103"/>
      <c r="J103" s="19" t="e">
        <f t="shared" si="8"/>
        <v>#DIV/0!</v>
      </c>
    </row>
    <row r="104" spans="1:13">
      <c r="A104" s="5"/>
      <c r="B104" s="6"/>
      <c r="C104" s="6"/>
      <c r="D104" s="6"/>
      <c r="E104" s="6"/>
      <c r="F104"/>
      <c r="G104"/>
      <c r="H104"/>
      <c r="I104"/>
      <c r="J104" s="6"/>
    </row>
    <row r="105" spans="1:13">
      <c r="A105" s="5"/>
      <c r="B105" s="8" t="e">
        <f>AVERAGE(B94:B103)</f>
        <v>#DIV/0!</v>
      </c>
      <c r="C105" s="8" t="e">
        <f>AVERAGE(C94:C103)</f>
        <v>#DIV/0!</v>
      </c>
      <c r="D105" s="8" t="e">
        <f>AVERAGE(D94:D103)</f>
        <v>#DIV/0!</v>
      </c>
      <c r="E105" s="8" t="e">
        <f>AVERAGE(E94:E103)</f>
        <v>#DIV/0!</v>
      </c>
      <c r="F105"/>
      <c r="G105"/>
      <c r="H105"/>
      <c r="I105"/>
      <c r="J105" s="20" t="e">
        <f>AVERAGE(B105:I105)</f>
        <v>#DIV/0!</v>
      </c>
    </row>
    <row r="106" spans="1:13">
      <c r="A106" s="5"/>
      <c r="B106" s="10"/>
      <c r="C106" s="10"/>
      <c r="D106" s="10"/>
      <c r="E106" s="10"/>
      <c r="F106"/>
      <c r="G106"/>
      <c r="H106"/>
      <c r="I106"/>
      <c r="J106" s="10"/>
    </row>
  </sheetData>
  <phoneticPr fontId="8" type="noConversion"/>
  <printOptions horizontalCentered="1"/>
  <pageMargins left="0.45" right="0.45" top="0.5" bottom="0.5" header="0.3" footer="0.3"/>
  <pageSetup orientation="landscape" r:id="rId1"/>
  <headerFooter>
    <oddFooter>&amp;L&amp;F&amp;RPage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08"/>
  <sheetViews>
    <sheetView workbookViewId="0">
      <selection activeCell="C7" sqref="C7"/>
    </sheetView>
  </sheetViews>
  <sheetFormatPr defaultRowHeight="14.4"/>
  <cols>
    <col min="1" max="1" width="4.33203125" style="27" bestFit="1" customWidth="1"/>
    <col min="2" max="2" width="31.6640625" style="27" bestFit="1" customWidth="1"/>
    <col min="3" max="9" width="7.88671875" style="27" customWidth="1"/>
    <col min="10" max="12" width="6" style="27" customWidth="1"/>
    <col min="13" max="13" width="7.21875" style="27" customWidth="1"/>
    <col min="14" max="14" width="6" style="27" customWidth="1"/>
    <col min="15" max="15" width="8.88671875" style="27"/>
  </cols>
  <sheetData>
    <row r="1" spans="1:15">
      <c r="A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5">
      <c r="A2" s="31"/>
      <c r="B2" s="32" t="s">
        <v>98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>
      <c r="A3" s="31"/>
      <c r="B3" s="32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>
      <c r="A4" s="32" t="s">
        <v>100</v>
      </c>
      <c r="B4" s="45" t="s">
        <v>112</v>
      </c>
      <c r="C4" s="32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>
      <c r="A5" s="155"/>
      <c r="B5" s="155" t="s">
        <v>97</v>
      </c>
      <c r="C5" s="156" t="s">
        <v>43</v>
      </c>
      <c r="D5" s="156"/>
      <c r="E5" s="156"/>
      <c r="F5" s="156"/>
      <c r="G5" s="156"/>
      <c r="H5" s="156"/>
      <c r="I5" s="156"/>
      <c r="J5" s="156"/>
      <c r="K5" s="156"/>
      <c r="L5" s="156"/>
      <c r="M5" s="156" t="s">
        <v>49</v>
      </c>
      <c r="N5" s="31"/>
      <c r="O5" s="31"/>
    </row>
    <row r="6" spans="1:15" ht="13.8" customHeight="1">
      <c r="A6" s="155"/>
      <c r="B6" s="155"/>
      <c r="C6" s="48">
        <v>1</v>
      </c>
      <c r="D6" s="48">
        <v>2</v>
      </c>
      <c r="E6" s="48">
        <v>3</v>
      </c>
      <c r="F6" s="48">
        <v>4</v>
      </c>
      <c r="G6" s="48">
        <v>5</v>
      </c>
      <c r="H6" s="48">
        <v>6</v>
      </c>
      <c r="I6" s="48">
        <v>7</v>
      </c>
      <c r="J6" s="48">
        <v>8</v>
      </c>
      <c r="K6" s="48">
        <v>9</v>
      </c>
      <c r="L6" s="48">
        <v>10</v>
      </c>
      <c r="M6" s="156"/>
      <c r="O6" s="31"/>
    </row>
    <row r="7" spans="1:15">
      <c r="A7" s="33">
        <v>1</v>
      </c>
      <c r="B7" s="40" t="s">
        <v>113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42" t="e">
        <f t="shared" ref="M7:M13" si="0">AVERAGE(C7:L7)</f>
        <v>#DIV/0!</v>
      </c>
      <c r="O7" s="31"/>
    </row>
    <row r="8" spans="1:15">
      <c r="A8" s="33">
        <v>2</v>
      </c>
      <c r="B8" s="40" t="s">
        <v>114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42" t="e">
        <f t="shared" si="0"/>
        <v>#DIV/0!</v>
      </c>
      <c r="O8" s="31"/>
    </row>
    <row r="9" spans="1:15">
      <c r="A9" s="33">
        <v>3</v>
      </c>
      <c r="B9" s="40" t="s">
        <v>115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42" t="e">
        <f t="shared" si="0"/>
        <v>#DIV/0!</v>
      </c>
      <c r="O9" s="31"/>
    </row>
    <row r="10" spans="1:15" ht="27.6">
      <c r="A10" s="33">
        <v>4</v>
      </c>
      <c r="B10" s="40" t="s">
        <v>116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42" t="e">
        <f t="shared" si="0"/>
        <v>#DIV/0!</v>
      </c>
      <c r="O10" s="31"/>
    </row>
    <row r="11" spans="1:15" ht="27.6">
      <c r="A11" s="33">
        <v>5</v>
      </c>
      <c r="B11" s="40" t="s">
        <v>117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42" t="e">
        <f t="shared" si="0"/>
        <v>#DIV/0!</v>
      </c>
      <c r="O11" s="31"/>
    </row>
    <row r="12" spans="1:15" ht="41.4">
      <c r="A12" s="33">
        <v>6</v>
      </c>
      <c r="B12" s="40" t="s">
        <v>118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42" t="e">
        <f t="shared" si="0"/>
        <v>#DIV/0!</v>
      </c>
      <c r="O12" s="31"/>
    </row>
    <row r="13" spans="1:15">
      <c r="A13" s="43"/>
      <c r="B13" s="46" t="s">
        <v>23</v>
      </c>
      <c r="C13" s="42" t="e">
        <f>AVERAGE(C7:C12)</f>
        <v>#DIV/0!</v>
      </c>
      <c r="D13" s="42" t="e">
        <f t="shared" ref="D13:L13" si="1">AVERAGE(D7:D12)</f>
        <v>#DIV/0!</v>
      </c>
      <c r="E13" s="42" t="e">
        <f t="shared" si="1"/>
        <v>#DIV/0!</v>
      </c>
      <c r="F13" s="42" t="e">
        <f t="shared" si="1"/>
        <v>#DIV/0!</v>
      </c>
      <c r="G13" s="42" t="e">
        <f t="shared" si="1"/>
        <v>#DIV/0!</v>
      </c>
      <c r="H13" s="42" t="e">
        <f t="shared" si="1"/>
        <v>#DIV/0!</v>
      </c>
      <c r="I13" s="42" t="e">
        <f t="shared" si="1"/>
        <v>#DIV/0!</v>
      </c>
      <c r="J13" s="42" t="e">
        <f t="shared" si="1"/>
        <v>#DIV/0!</v>
      </c>
      <c r="K13" s="42" t="e">
        <f t="shared" si="1"/>
        <v>#DIV/0!</v>
      </c>
      <c r="L13" s="42" t="e">
        <f t="shared" si="1"/>
        <v>#DIV/0!</v>
      </c>
      <c r="M13" s="38" t="e">
        <f t="shared" si="0"/>
        <v>#DIV/0!</v>
      </c>
      <c r="O13" s="31"/>
    </row>
    <row r="14" spans="1:15">
      <c r="A14" s="31"/>
      <c r="B14" s="4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</row>
    <row r="15" spans="1:15" s="30" customFormat="1" ht="25.5" customHeight="1">
      <c r="A15" s="157"/>
      <c r="B15" s="157" t="s">
        <v>96</v>
      </c>
      <c r="C15" s="157" t="s">
        <v>106</v>
      </c>
      <c r="D15" s="157"/>
      <c r="E15" s="157"/>
      <c r="F15" s="157"/>
      <c r="G15" s="157"/>
      <c r="H15" s="158" t="s">
        <v>104</v>
      </c>
      <c r="I15" s="158" t="s">
        <v>103</v>
      </c>
      <c r="J15" s="159" t="s">
        <v>105</v>
      </c>
      <c r="K15" s="159"/>
      <c r="L15" s="159"/>
      <c r="M15" s="159"/>
      <c r="N15" s="159"/>
    </row>
    <row r="16" spans="1:15" s="30" customFormat="1" ht="13.8">
      <c r="A16" s="157"/>
      <c r="B16" s="157"/>
      <c r="C16" s="47">
        <v>1</v>
      </c>
      <c r="D16" s="47">
        <v>2</v>
      </c>
      <c r="E16" s="47">
        <v>3</v>
      </c>
      <c r="F16" s="47">
        <v>4</v>
      </c>
      <c r="G16" s="47">
        <v>5</v>
      </c>
      <c r="H16" s="158"/>
      <c r="I16" s="158"/>
      <c r="J16" s="49">
        <v>1</v>
      </c>
      <c r="K16" s="49">
        <v>2</v>
      </c>
      <c r="L16" s="49">
        <v>3</v>
      </c>
      <c r="M16" s="49">
        <v>4</v>
      </c>
      <c r="N16" s="49">
        <v>5</v>
      </c>
    </row>
    <row r="17" spans="1:15" s="30" customFormat="1" ht="13.8">
      <c r="A17" s="33">
        <f>+A7</f>
        <v>1</v>
      </c>
      <c r="B17" s="40" t="str">
        <f>+B7</f>
        <v>Рециклажа и смањење отпада</v>
      </c>
      <c r="C17" s="51">
        <f t="shared" ref="C17:C22" si="2">COUNTIF(C7:L7,"=1")</f>
        <v>0</v>
      </c>
      <c r="D17" s="51">
        <f t="shared" ref="D17:D22" si="3">COUNTIF(C7:L7,"=2")</f>
        <v>0</v>
      </c>
      <c r="E17" s="51">
        <f t="shared" ref="E17:E22" si="4">COUNTIF(C7:L7,"=3")</f>
        <v>0</v>
      </c>
      <c r="F17" s="51">
        <f t="shared" ref="F17:F22" si="5">COUNTIF(C7:L7,"=4")</f>
        <v>0</v>
      </c>
      <c r="G17" s="51">
        <f t="shared" ref="G17:G22" si="6">COUNTIF(C7:L7,"=5")</f>
        <v>0</v>
      </c>
      <c r="H17" s="52">
        <f t="shared" ref="H17:H22" si="7">SUM(C17:G17)</f>
        <v>0</v>
      </c>
      <c r="I17" s="53" t="e">
        <f>(1*C17+2*D17+3*E17+4*F17+5*G17)/H17</f>
        <v>#DIV/0!</v>
      </c>
      <c r="J17" s="50" t="e">
        <f t="shared" ref="J17:J22" si="8">+C17/H17</f>
        <v>#DIV/0!</v>
      </c>
      <c r="K17" s="50" t="e">
        <f t="shared" ref="K17:K22" si="9">+D17/H17</f>
        <v>#DIV/0!</v>
      </c>
      <c r="L17" s="50" t="e">
        <f t="shared" ref="L17:L22" si="10">+E17/H17</f>
        <v>#DIV/0!</v>
      </c>
      <c r="M17" s="50" t="e">
        <f t="shared" ref="M17:M22" si="11">+F17/H17</f>
        <v>#DIV/0!</v>
      </c>
      <c r="N17" s="50" t="e">
        <f t="shared" ref="N17:N22" si="12">+G17/H17</f>
        <v>#DIV/0!</v>
      </c>
    </row>
    <row r="18" spans="1:15" s="30" customFormat="1" ht="13.8">
      <c r="A18" s="33">
        <f t="shared" ref="A18:B18" si="13">+A8</f>
        <v>2</v>
      </c>
      <c r="B18" s="40" t="str">
        <f t="shared" si="13"/>
        <v>Очување енергије и воде</v>
      </c>
      <c r="C18" s="51">
        <f t="shared" si="2"/>
        <v>0</v>
      </c>
      <c r="D18" s="51">
        <f t="shared" si="3"/>
        <v>0</v>
      </c>
      <c r="E18" s="51">
        <f t="shared" si="4"/>
        <v>0</v>
      </c>
      <c r="F18" s="51">
        <f t="shared" si="5"/>
        <v>0</v>
      </c>
      <c r="G18" s="51">
        <f t="shared" si="6"/>
        <v>0</v>
      </c>
      <c r="H18" s="52">
        <f t="shared" si="7"/>
        <v>0</v>
      </c>
      <c r="I18" s="53" t="e">
        <f t="shared" ref="I18:I22" si="14">(1*C18+2*D18+3*E18+4*F18+5*G18)/H18</f>
        <v>#DIV/0!</v>
      </c>
      <c r="J18" s="50" t="e">
        <f t="shared" si="8"/>
        <v>#DIV/0!</v>
      </c>
      <c r="K18" s="50" t="e">
        <f t="shared" si="9"/>
        <v>#DIV/0!</v>
      </c>
      <c r="L18" s="50" t="e">
        <f t="shared" si="10"/>
        <v>#DIV/0!</v>
      </c>
      <c r="M18" s="50" t="e">
        <f t="shared" si="11"/>
        <v>#DIV/0!</v>
      </c>
      <c r="N18" s="50" t="e">
        <f t="shared" si="12"/>
        <v>#DIV/0!</v>
      </c>
    </row>
    <row r="19" spans="1:15" s="30" customFormat="1" ht="13.8">
      <c r="A19" s="33">
        <f t="shared" ref="A19:B19" si="15">+A9</f>
        <v>3</v>
      </c>
      <c r="B19" s="40" t="str">
        <f t="shared" si="15"/>
        <v>Спречавање загађења</v>
      </c>
      <c r="C19" s="51">
        <f t="shared" si="2"/>
        <v>0</v>
      </c>
      <c r="D19" s="51">
        <f t="shared" si="3"/>
        <v>0</v>
      </c>
      <c r="E19" s="51">
        <f t="shared" si="4"/>
        <v>0</v>
      </c>
      <c r="F19" s="51">
        <f t="shared" si="5"/>
        <v>0</v>
      </c>
      <c r="G19" s="51">
        <f t="shared" si="6"/>
        <v>0</v>
      </c>
      <c r="H19" s="52">
        <f t="shared" si="7"/>
        <v>0</v>
      </c>
      <c r="I19" s="53" t="e">
        <f t="shared" si="14"/>
        <v>#DIV/0!</v>
      </c>
      <c r="J19" s="50" t="e">
        <f t="shared" si="8"/>
        <v>#DIV/0!</v>
      </c>
      <c r="K19" s="50" t="e">
        <f t="shared" si="9"/>
        <v>#DIV/0!</v>
      </c>
      <c r="L19" s="50" t="e">
        <f t="shared" si="10"/>
        <v>#DIV/0!</v>
      </c>
      <c r="M19" s="50" t="e">
        <f t="shared" si="11"/>
        <v>#DIV/0!</v>
      </c>
      <c r="N19" s="50" t="e">
        <f t="shared" si="12"/>
        <v>#DIV/0!</v>
      </c>
    </row>
    <row r="20" spans="1:15" s="30" customFormat="1" ht="27.6">
      <c r="A20" s="33">
        <f t="shared" ref="A20:B20" si="16">+A10</f>
        <v>4</v>
      </c>
      <c r="B20" s="40" t="str">
        <f t="shared" si="16"/>
        <v>Зелена дистрибуција (паковање и одрживи транспорт)</v>
      </c>
      <c r="C20" s="51">
        <f t="shared" si="2"/>
        <v>0</v>
      </c>
      <c r="D20" s="51">
        <f t="shared" si="3"/>
        <v>0</v>
      </c>
      <c r="E20" s="51">
        <f t="shared" si="4"/>
        <v>0</v>
      </c>
      <c r="F20" s="51">
        <f t="shared" si="5"/>
        <v>0</v>
      </c>
      <c r="G20" s="51">
        <f t="shared" si="6"/>
        <v>0</v>
      </c>
      <c r="H20" s="52">
        <f t="shared" si="7"/>
        <v>0</v>
      </c>
      <c r="I20" s="53" t="e">
        <f t="shared" si="14"/>
        <v>#DIV/0!</v>
      </c>
      <c r="J20" s="50" t="e">
        <f t="shared" si="8"/>
        <v>#DIV/0!</v>
      </c>
      <c r="K20" s="50" t="e">
        <f t="shared" si="9"/>
        <v>#DIV/0!</v>
      </c>
      <c r="L20" s="50" t="e">
        <f t="shared" si="10"/>
        <v>#DIV/0!</v>
      </c>
      <c r="M20" s="50" t="e">
        <f t="shared" si="11"/>
        <v>#DIV/0!</v>
      </c>
      <c r="N20" s="50" t="e">
        <f t="shared" si="12"/>
        <v>#DIV/0!</v>
      </c>
    </row>
    <row r="21" spans="1:15" s="30" customFormat="1" ht="27.6">
      <c r="A21" s="33">
        <f t="shared" ref="A21:B21" si="17">+A11</f>
        <v>5</v>
      </c>
      <c r="B21" s="40" t="str">
        <f t="shared" si="17"/>
        <v>Зелене набавке и зелени финансијски инструменти</v>
      </c>
      <c r="C21" s="51">
        <f t="shared" si="2"/>
        <v>0</v>
      </c>
      <c r="D21" s="51">
        <f t="shared" si="3"/>
        <v>0</v>
      </c>
      <c r="E21" s="51">
        <f t="shared" si="4"/>
        <v>0</v>
      </c>
      <c r="F21" s="51">
        <f t="shared" si="5"/>
        <v>0</v>
      </c>
      <c r="G21" s="51">
        <f t="shared" si="6"/>
        <v>0</v>
      </c>
      <c r="H21" s="52">
        <f t="shared" si="7"/>
        <v>0</v>
      </c>
      <c r="I21" s="53" t="e">
        <f t="shared" si="14"/>
        <v>#DIV/0!</v>
      </c>
      <c r="J21" s="50" t="e">
        <f t="shared" si="8"/>
        <v>#DIV/0!</v>
      </c>
      <c r="K21" s="50" t="e">
        <f t="shared" si="9"/>
        <v>#DIV/0!</v>
      </c>
      <c r="L21" s="50" t="e">
        <f t="shared" si="10"/>
        <v>#DIV/0!</v>
      </c>
      <c r="M21" s="50" t="e">
        <f t="shared" si="11"/>
        <v>#DIV/0!</v>
      </c>
      <c r="N21" s="50" t="e">
        <f t="shared" si="12"/>
        <v>#DIV/0!</v>
      </c>
    </row>
    <row r="22" spans="1:15" s="30" customFormat="1" ht="41.4">
      <c r="A22" s="33">
        <f t="shared" ref="A22:B22" si="18">+A12</f>
        <v>6</v>
      </c>
      <c r="B22" s="40" t="str">
        <f t="shared" si="18"/>
        <v>Бизнис Плану/ Стратегије за озелењавање пословања привредног субјект</v>
      </c>
      <c r="C22" s="51">
        <f t="shared" si="2"/>
        <v>0</v>
      </c>
      <c r="D22" s="51">
        <f t="shared" si="3"/>
        <v>0</v>
      </c>
      <c r="E22" s="51">
        <f t="shared" si="4"/>
        <v>0</v>
      </c>
      <c r="F22" s="51">
        <f t="shared" si="5"/>
        <v>0</v>
      </c>
      <c r="G22" s="51">
        <f t="shared" si="6"/>
        <v>0</v>
      </c>
      <c r="H22" s="52">
        <f t="shared" si="7"/>
        <v>0</v>
      </c>
      <c r="I22" s="53" t="e">
        <f t="shared" si="14"/>
        <v>#DIV/0!</v>
      </c>
      <c r="J22" s="50" t="e">
        <f t="shared" si="8"/>
        <v>#DIV/0!</v>
      </c>
      <c r="K22" s="50" t="e">
        <f t="shared" si="9"/>
        <v>#DIV/0!</v>
      </c>
      <c r="L22" s="50" t="e">
        <f t="shared" si="10"/>
        <v>#DIV/0!</v>
      </c>
      <c r="M22" s="50" t="e">
        <f t="shared" si="11"/>
        <v>#DIV/0!</v>
      </c>
      <c r="N22" s="50" t="e">
        <f t="shared" si="12"/>
        <v>#DIV/0!</v>
      </c>
    </row>
    <row r="23" spans="1:15" s="30" customFormat="1" ht="13.8">
      <c r="A23" s="34"/>
      <c r="B23" s="35"/>
      <c r="C23" s="36">
        <f>AVERAGE(C17:C22)</f>
        <v>0</v>
      </c>
      <c r="D23" s="36">
        <f t="shared" ref="D23:G23" si="19">AVERAGE(D17:D22)</f>
        <v>0</v>
      </c>
      <c r="E23" s="36">
        <f t="shared" si="19"/>
        <v>0</v>
      </c>
      <c r="F23" s="36">
        <f t="shared" si="19"/>
        <v>0</v>
      </c>
      <c r="G23" s="36">
        <f t="shared" si="19"/>
        <v>0</v>
      </c>
      <c r="H23" s="37">
        <f>SUM(C23:G23)</f>
        <v>0</v>
      </c>
      <c r="I23" s="38" t="e">
        <f>(1*C23+2*D23+3*E23+4*F23+5*G23)/H23</f>
        <v>#DIV/0!</v>
      </c>
      <c r="J23" s="39" t="e">
        <f>AVERAGE(J17:J22)</f>
        <v>#DIV/0!</v>
      </c>
      <c r="K23" s="39" t="e">
        <f t="shared" ref="K23:N23" si="20">AVERAGE(K17:K22)</f>
        <v>#DIV/0!</v>
      </c>
      <c r="L23" s="39" t="e">
        <f t="shared" si="20"/>
        <v>#DIV/0!</v>
      </c>
      <c r="M23" s="39" t="e">
        <f t="shared" si="20"/>
        <v>#DIV/0!</v>
      </c>
      <c r="N23" s="39" t="e">
        <f t="shared" si="20"/>
        <v>#DIV/0!</v>
      </c>
    </row>
    <row r="24" spans="1:15">
      <c r="A24" s="31"/>
      <c r="B24" s="4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</row>
    <row r="25" spans="1:15">
      <c r="A25" s="32" t="s">
        <v>2</v>
      </c>
      <c r="B25" s="45" t="s">
        <v>101</v>
      </c>
      <c r="C25" s="32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</row>
    <row r="26" spans="1:15">
      <c r="A26" s="155"/>
      <c r="B26" s="155" t="s">
        <v>97</v>
      </c>
      <c r="C26" s="156" t="s">
        <v>43</v>
      </c>
      <c r="D26" s="156"/>
      <c r="E26" s="156"/>
      <c r="F26" s="156"/>
      <c r="G26" s="156"/>
      <c r="H26" s="156"/>
      <c r="I26" s="156"/>
      <c r="J26" s="156"/>
      <c r="K26" s="156"/>
      <c r="L26" s="156"/>
      <c r="M26" s="156" t="s">
        <v>49</v>
      </c>
      <c r="N26" s="31"/>
      <c r="O26" s="31"/>
    </row>
    <row r="27" spans="1:15" ht="13.8" customHeight="1">
      <c r="A27" s="155"/>
      <c r="B27" s="155"/>
      <c r="C27" s="48">
        <v>1</v>
      </c>
      <c r="D27" s="48">
        <v>2</v>
      </c>
      <c r="E27" s="48">
        <v>3</v>
      </c>
      <c r="F27" s="48">
        <v>4</v>
      </c>
      <c r="G27" s="48">
        <v>5</v>
      </c>
      <c r="H27" s="48">
        <v>6</v>
      </c>
      <c r="I27" s="48">
        <v>7</v>
      </c>
      <c r="J27" s="48">
        <v>8</v>
      </c>
      <c r="K27" s="48">
        <v>9</v>
      </c>
      <c r="L27" s="48">
        <v>10</v>
      </c>
      <c r="M27" s="156"/>
      <c r="O27" s="31"/>
    </row>
    <row r="28" spans="1:15">
      <c r="A28" s="33">
        <v>1</v>
      </c>
      <c r="B28" s="40" t="s">
        <v>113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42" t="e">
        <f t="shared" ref="M28:M34" si="21">AVERAGE(C28:L28)</f>
        <v>#DIV/0!</v>
      </c>
      <c r="O28" s="31"/>
    </row>
    <row r="29" spans="1:15">
      <c r="A29" s="33">
        <v>2</v>
      </c>
      <c r="B29" s="40" t="s">
        <v>114</v>
      </c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42" t="e">
        <f t="shared" si="21"/>
        <v>#DIV/0!</v>
      </c>
      <c r="O29" s="31"/>
    </row>
    <row r="30" spans="1:15">
      <c r="A30" s="33">
        <v>3</v>
      </c>
      <c r="B30" s="40" t="s">
        <v>115</v>
      </c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42" t="e">
        <f t="shared" si="21"/>
        <v>#DIV/0!</v>
      </c>
      <c r="O30" s="31"/>
    </row>
    <row r="31" spans="1:15" ht="27.6">
      <c r="A31" s="33">
        <v>4</v>
      </c>
      <c r="B31" s="40" t="s">
        <v>116</v>
      </c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42" t="e">
        <f t="shared" si="21"/>
        <v>#DIV/0!</v>
      </c>
      <c r="O31" s="31"/>
    </row>
    <row r="32" spans="1:15" ht="27.6">
      <c r="A32" s="33">
        <v>5</v>
      </c>
      <c r="B32" s="40" t="s">
        <v>117</v>
      </c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42" t="e">
        <f t="shared" si="21"/>
        <v>#DIV/0!</v>
      </c>
      <c r="O32" s="31"/>
    </row>
    <row r="33" spans="1:15" ht="41.4">
      <c r="A33" s="33">
        <v>6</v>
      </c>
      <c r="B33" s="40" t="s">
        <v>118</v>
      </c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42" t="e">
        <f t="shared" si="21"/>
        <v>#DIV/0!</v>
      </c>
      <c r="O33" s="31"/>
    </row>
    <row r="34" spans="1:15">
      <c r="A34" s="43"/>
      <c r="B34" s="46" t="s">
        <v>23</v>
      </c>
      <c r="C34" s="42" t="e">
        <f>AVERAGE(C28:C33)</f>
        <v>#DIV/0!</v>
      </c>
      <c r="D34" s="42" t="e">
        <f t="shared" ref="D34" si="22">AVERAGE(D28:D33)</f>
        <v>#DIV/0!</v>
      </c>
      <c r="E34" s="42" t="e">
        <f t="shared" ref="E34" si="23">AVERAGE(E28:E33)</f>
        <v>#DIV/0!</v>
      </c>
      <c r="F34" s="42" t="e">
        <f t="shared" ref="F34" si="24">AVERAGE(F28:F33)</f>
        <v>#DIV/0!</v>
      </c>
      <c r="G34" s="42" t="e">
        <f t="shared" ref="G34" si="25">AVERAGE(G28:G33)</f>
        <v>#DIV/0!</v>
      </c>
      <c r="H34" s="42" t="e">
        <f t="shared" ref="H34" si="26">AVERAGE(H28:H33)</f>
        <v>#DIV/0!</v>
      </c>
      <c r="I34" s="42" t="e">
        <f t="shared" ref="I34" si="27">AVERAGE(I28:I33)</f>
        <v>#DIV/0!</v>
      </c>
      <c r="J34" s="42" t="e">
        <f t="shared" ref="J34" si="28">AVERAGE(J28:J33)</f>
        <v>#DIV/0!</v>
      </c>
      <c r="K34" s="42" t="e">
        <f t="shared" ref="K34" si="29">AVERAGE(K28:K33)</f>
        <v>#DIV/0!</v>
      </c>
      <c r="L34" s="42" t="e">
        <f t="shared" ref="L34" si="30">AVERAGE(L28:L33)</f>
        <v>#DIV/0!</v>
      </c>
      <c r="M34" s="38" t="e">
        <f t="shared" si="21"/>
        <v>#DIV/0!</v>
      </c>
      <c r="O34" s="31"/>
    </row>
    <row r="35" spans="1:15">
      <c r="A35" s="31"/>
      <c r="B35" s="4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</row>
    <row r="36" spans="1:15">
      <c r="A36" s="31"/>
      <c r="B36" s="4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</row>
    <row r="37" spans="1:15" s="30" customFormat="1" ht="25.5" customHeight="1">
      <c r="A37" s="157"/>
      <c r="B37" s="157" t="s">
        <v>96</v>
      </c>
      <c r="C37" s="157" t="s">
        <v>102</v>
      </c>
      <c r="D37" s="157"/>
      <c r="E37" s="157"/>
      <c r="F37" s="157"/>
      <c r="G37" s="157"/>
      <c r="H37" s="158" t="s">
        <v>104</v>
      </c>
      <c r="I37" s="158" t="s">
        <v>103</v>
      </c>
      <c r="J37" s="159" t="s">
        <v>105</v>
      </c>
      <c r="K37" s="159"/>
      <c r="L37" s="159"/>
      <c r="M37" s="159"/>
      <c r="N37" s="159"/>
    </row>
    <row r="38" spans="1:15" s="30" customFormat="1" ht="13.8">
      <c r="A38" s="157"/>
      <c r="B38" s="157"/>
      <c r="C38" s="47">
        <v>1</v>
      </c>
      <c r="D38" s="47">
        <v>2</v>
      </c>
      <c r="E38" s="47">
        <v>3</v>
      </c>
      <c r="F38" s="47">
        <v>4</v>
      </c>
      <c r="G38" s="47">
        <v>5</v>
      </c>
      <c r="H38" s="158"/>
      <c r="I38" s="158"/>
      <c r="J38" s="49">
        <v>1</v>
      </c>
      <c r="K38" s="49">
        <v>2</v>
      </c>
      <c r="L38" s="49">
        <v>3</v>
      </c>
      <c r="M38" s="49">
        <v>4</v>
      </c>
      <c r="N38" s="49">
        <v>5</v>
      </c>
    </row>
    <row r="39" spans="1:15" s="30" customFormat="1" ht="13.8">
      <c r="A39" s="33">
        <f>+A28</f>
        <v>1</v>
      </c>
      <c r="B39" s="40" t="str">
        <f>+B28</f>
        <v>Рециклажа и смањење отпада</v>
      </c>
      <c r="C39" s="51">
        <f t="shared" ref="C39:C44" si="31">COUNTIF(C28:L28,"=1")</f>
        <v>0</v>
      </c>
      <c r="D39" s="51">
        <f t="shared" ref="D39:D44" si="32">COUNTIF(C28:L28,"=2")</f>
        <v>0</v>
      </c>
      <c r="E39" s="51">
        <f t="shared" ref="E39:E44" si="33">COUNTIF(C28:L28,"=3")</f>
        <v>0</v>
      </c>
      <c r="F39" s="51">
        <f t="shared" ref="F39:F44" si="34">COUNTIF(C28:L28,"=4")</f>
        <v>0</v>
      </c>
      <c r="G39" s="51">
        <f t="shared" ref="G39:G44" si="35">COUNTIF(C28:L28,"=5")</f>
        <v>0</v>
      </c>
      <c r="H39" s="52">
        <f t="shared" ref="H39:H44" si="36">SUM(C39:G39)</f>
        <v>0</v>
      </c>
      <c r="I39" s="53" t="e">
        <f>(1*C39+2*D39+3*E39+4*F39+5*G39)/H39</f>
        <v>#DIV/0!</v>
      </c>
      <c r="J39" s="50" t="e">
        <f t="shared" ref="J39:J44" si="37">+C39/H39</f>
        <v>#DIV/0!</v>
      </c>
      <c r="K39" s="50" t="e">
        <f t="shared" ref="K39:K44" si="38">+D39/H39</f>
        <v>#DIV/0!</v>
      </c>
      <c r="L39" s="50" t="e">
        <f t="shared" ref="L39:L44" si="39">+E39/H39</f>
        <v>#DIV/0!</v>
      </c>
      <c r="M39" s="50" t="e">
        <f t="shared" ref="M39:M44" si="40">+F39/H39</f>
        <v>#DIV/0!</v>
      </c>
      <c r="N39" s="50" t="e">
        <f t="shared" ref="N39:N44" si="41">+G39/H39</f>
        <v>#DIV/0!</v>
      </c>
    </row>
    <row r="40" spans="1:15" s="30" customFormat="1" ht="13.8">
      <c r="A40" s="33">
        <f t="shared" ref="A40:B40" si="42">+A29</f>
        <v>2</v>
      </c>
      <c r="B40" s="40" t="str">
        <f t="shared" si="42"/>
        <v>Очување енергије и воде</v>
      </c>
      <c r="C40" s="51">
        <f t="shared" si="31"/>
        <v>0</v>
      </c>
      <c r="D40" s="51">
        <f t="shared" si="32"/>
        <v>0</v>
      </c>
      <c r="E40" s="51">
        <f t="shared" si="33"/>
        <v>0</v>
      </c>
      <c r="F40" s="51">
        <f t="shared" si="34"/>
        <v>0</v>
      </c>
      <c r="G40" s="51">
        <f t="shared" si="35"/>
        <v>0</v>
      </c>
      <c r="H40" s="52">
        <f t="shared" si="36"/>
        <v>0</v>
      </c>
      <c r="I40" s="53" t="e">
        <f t="shared" ref="I40:I44" si="43">(1*C40+2*D40+3*E40+4*F40+5*G40)/H40</f>
        <v>#DIV/0!</v>
      </c>
      <c r="J40" s="50" t="e">
        <f t="shared" si="37"/>
        <v>#DIV/0!</v>
      </c>
      <c r="K40" s="50" t="e">
        <f t="shared" si="38"/>
        <v>#DIV/0!</v>
      </c>
      <c r="L40" s="50" t="e">
        <f t="shared" si="39"/>
        <v>#DIV/0!</v>
      </c>
      <c r="M40" s="50" t="e">
        <f t="shared" si="40"/>
        <v>#DIV/0!</v>
      </c>
      <c r="N40" s="50" t="e">
        <f t="shared" si="41"/>
        <v>#DIV/0!</v>
      </c>
    </row>
    <row r="41" spans="1:15" s="30" customFormat="1" ht="13.8">
      <c r="A41" s="33">
        <f t="shared" ref="A41:B41" si="44">+A30</f>
        <v>3</v>
      </c>
      <c r="B41" s="40" t="str">
        <f t="shared" si="44"/>
        <v>Спречавање загађења</v>
      </c>
      <c r="C41" s="51">
        <f t="shared" si="31"/>
        <v>0</v>
      </c>
      <c r="D41" s="51">
        <f t="shared" si="32"/>
        <v>0</v>
      </c>
      <c r="E41" s="51">
        <f t="shared" si="33"/>
        <v>0</v>
      </c>
      <c r="F41" s="51">
        <f t="shared" si="34"/>
        <v>0</v>
      </c>
      <c r="G41" s="51">
        <f t="shared" si="35"/>
        <v>0</v>
      </c>
      <c r="H41" s="52">
        <f t="shared" si="36"/>
        <v>0</v>
      </c>
      <c r="I41" s="53" t="e">
        <f t="shared" si="43"/>
        <v>#DIV/0!</v>
      </c>
      <c r="J41" s="50" t="e">
        <f t="shared" si="37"/>
        <v>#DIV/0!</v>
      </c>
      <c r="K41" s="50" t="e">
        <f t="shared" si="38"/>
        <v>#DIV/0!</v>
      </c>
      <c r="L41" s="50" t="e">
        <f t="shared" si="39"/>
        <v>#DIV/0!</v>
      </c>
      <c r="M41" s="50" t="e">
        <f t="shared" si="40"/>
        <v>#DIV/0!</v>
      </c>
      <c r="N41" s="50" t="e">
        <f t="shared" si="41"/>
        <v>#DIV/0!</v>
      </c>
    </row>
    <row r="42" spans="1:15" s="30" customFormat="1" ht="27.6">
      <c r="A42" s="33">
        <f t="shared" ref="A42:B42" si="45">+A31</f>
        <v>4</v>
      </c>
      <c r="B42" s="40" t="str">
        <f t="shared" si="45"/>
        <v>Зелена дистрибуција (паковање и одрживи транспорт)</v>
      </c>
      <c r="C42" s="51">
        <f t="shared" si="31"/>
        <v>0</v>
      </c>
      <c r="D42" s="51">
        <f t="shared" si="32"/>
        <v>0</v>
      </c>
      <c r="E42" s="51">
        <f t="shared" si="33"/>
        <v>0</v>
      </c>
      <c r="F42" s="51">
        <f t="shared" si="34"/>
        <v>0</v>
      </c>
      <c r="G42" s="51">
        <f t="shared" si="35"/>
        <v>0</v>
      </c>
      <c r="H42" s="52">
        <f t="shared" si="36"/>
        <v>0</v>
      </c>
      <c r="I42" s="53" t="e">
        <f t="shared" si="43"/>
        <v>#DIV/0!</v>
      </c>
      <c r="J42" s="50" t="e">
        <f t="shared" si="37"/>
        <v>#DIV/0!</v>
      </c>
      <c r="K42" s="50" t="e">
        <f t="shared" si="38"/>
        <v>#DIV/0!</v>
      </c>
      <c r="L42" s="50" t="e">
        <f t="shared" si="39"/>
        <v>#DIV/0!</v>
      </c>
      <c r="M42" s="50" t="e">
        <f t="shared" si="40"/>
        <v>#DIV/0!</v>
      </c>
      <c r="N42" s="50" t="e">
        <f t="shared" si="41"/>
        <v>#DIV/0!</v>
      </c>
    </row>
    <row r="43" spans="1:15" s="30" customFormat="1" ht="27.6">
      <c r="A43" s="33">
        <f t="shared" ref="A43:B43" si="46">+A32</f>
        <v>5</v>
      </c>
      <c r="B43" s="40" t="str">
        <f t="shared" si="46"/>
        <v>Зелене набавке и зелени финансијски инструменти</v>
      </c>
      <c r="C43" s="51">
        <f t="shared" si="31"/>
        <v>0</v>
      </c>
      <c r="D43" s="51">
        <f t="shared" si="32"/>
        <v>0</v>
      </c>
      <c r="E43" s="51">
        <f t="shared" si="33"/>
        <v>0</v>
      </c>
      <c r="F43" s="51">
        <f t="shared" si="34"/>
        <v>0</v>
      </c>
      <c r="G43" s="51">
        <f t="shared" si="35"/>
        <v>0</v>
      </c>
      <c r="H43" s="52">
        <f t="shared" si="36"/>
        <v>0</v>
      </c>
      <c r="I43" s="53" t="e">
        <f t="shared" si="43"/>
        <v>#DIV/0!</v>
      </c>
      <c r="J43" s="50" t="e">
        <f t="shared" si="37"/>
        <v>#DIV/0!</v>
      </c>
      <c r="K43" s="50" t="e">
        <f t="shared" si="38"/>
        <v>#DIV/0!</v>
      </c>
      <c r="L43" s="50" t="e">
        <f t="shared" si="39"/>
        <v>#DIV/0!</v>
      </c>
      <c r="M43" s="50" t="e">
        <f t="shared" si="40"/>
        <v>#DIV/0!</v>
      </c>
      <c r="N43" s="50" t="e">
        <f t="shared" si="41"/>
        <v>#DIV/0!</v>
      </c>
    </row>
    <row r="44" spans="1:15" s="30" customFormat="1" ht="41.4">
      <c r="A44" s="33">
        <f t="shared" ref="A44:B44" si="47">+A33</f>
        <v>6</v>
      </c>
      <c r="B44" s="40" t="str">
        <f t="shared" si="47"/>
        <v>Бизнис Плану/ Стратегије за озелењавање пословања привредног субјект</v>
      </c>
      <c r="C44" s="51">
        <f t="shared" si="31"/>
        <v>0</v>
      </c>
      <c r="D44" s="51">
        <f t="shared" si="32"/>
        <v>0</v>
      </c>
      <c r="E44" s="51">
        <f t="shared" si="33"/>
        <v>0</v>
      </c>
      <c r="F44" s="51">
        <f t="shared" si="34"/>
        <v>0</v>
      </c>
      <c r="G44" s="51">
        <f t="shared" si="35"/>
        <v>0</v>
      </c>
      <c r="H44" s="52">
        <f t="shared" si="36"/>
        <v>0</v>
      </c>
      <c r="I44" s="53" t="e">
        <f t="shared" si="43"/>
        <v>#DIV/0!</v>
      </c>
      <c r="J44" s="50" t="e">
        <f t="shared" si="37"/>
        <v>#DIV/0!</v>
      </c>
      <c r="K44" s="50" t="e">
        <f t="shared" si="38"/>
        <v>#DIV/0!</v>
      </c>
      <c r="L44" s="50" t="e">
        <f t="shared" si="39"/>
        <v>#DIV/0!</v>
      </c>
      <c r="M44" s="50" t="e">
        <f t="shared" si="40"/>
        <v>#DIV/0!</v>
      </c>
      <c r="N44" s="50" t="e">
        <f t="shared" si="41"/>
        <v>#DIV/0!</v>
      </c>
    </row>
    <row r="45" spans="1:15" s="30" customFormat="1" ht="13.8">
      <c r="A45" s="34"/>
      <c r="B45" s="35"/>
      <c r="C45" s="36">
        <f>AVERAGE(C39:C44)</f>
        <v>0</v>
      </c>
      <c r="D45" s="36">
        <f t="shared" ref="D45" si="48">AVERAGE(D39:D44)</f>
        <v>0</v>
      </c>
      <c r="E45" s="36">
        <f t="shared" ref="E45" si="49">AVERAGE(E39:E44)</f>
        <v>0</v>
      </c>
      <c r="F45" s="36">
        <f t="shared" ref="F45" si="50">AVERAGE(F39:F44)</f>
        <v>0</v>
      </c>
      <c r="G45" s="36">
        <f t="shared" ref="G45" si="51">AVERAGE(G39:G44)</f>
        <v>0</v>
      </c>
      <c r="H45" s="37">
        <f>SUM(C45:G45)</f>
        <v>0</v>
      </c>
      <c r="I45" s="38" t="e">
        <f>(1*C45+2*D45+3*E45+4*F45+5*G45)/H45</f>
        <v>#DIV/0!</v>
      </c>
      <c r="J45" s="39" t="e">
        <f>AVERAGE(J39:J44)</f>
        <v>#DIV/0!</v>
      </c>
      <c r="K45" s="39" t="e">
        <f t="shared" ref="K45" si="52">AVERAGE(K39:K44)</f>
        <v>#DIV/0!</v>
      </c>
      <c r="L45" s="39" t="e">
        <f t="shared" ref="L45" si="53">AVERAGE(L39:L44)</f>
        <v>#DIV/0!</v>
      </c>
      <c r="M45" s="39" t="e">
        <f t="shared" ref="M45" si="54">AVERAGE(M39:M44)</f>
        <v>#DIV/0!</v>
      </c>
      <c r="N45" s="39" t="e">
        <f t="shared" ref="N45" si="55">AVERAGE(N39:N44)</f>
        <v>#DIV/0!</v>
      </c>
    </row>
    <row r="46" spans="1:15">
      <c r="A46" s="31"/>
      <c r="B46" s="4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</row>
    <row r="47" spans="1:15">
      <c r="A47" s="31"/>
      <c r="B47" s="44" t="s">
        <v>99</v>
      </c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</row>
    <row r="48" spans="1:15">
      <c r="A48" s="31"/>
      <c r="B48" s="44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</row>
    <row r="49" spans="1:15">
      <c r="A49" s="32" t="s">
        <v>100</v>
      </c>
      <c r="B49" s="45" t="s">
        <v>119</v>
      </c>
      <c r="C49" s="32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</row>
    <row r="50" spans="1:15">
      <c r="A50" s="155"/>
      <c r="B50" s="155" t="s">
        <v>97</v>
      </c>
      <c r="C50" s="156" t="s">
        <v>43</v>
      </c>
      <c r="D50" s="156"/>
      <c r="E50" s="156"/>
      <c r="F50" s="156"/>
      <c r="G50" s="156"/>
      <c r="H50" s="156"/>
      <c r="I50" s="156"/>
      <c r="J50" s="156"/>
      <c r="K50" s="156"/>
      <c r="L50" s="156"/>
      <c r="M50" s="156" t="s">
        <v>49</v>
      </c>
      <c r="N50" s="31"/>
      <c r="O50" s="31"/>
    </row>
    <row r="51" spans="1:15" ht="13.8" customHeight="1">
      <c r="A51" s="155"/>
      <c r="B51" s="155"/>
      <c r="C51" s="48">
        <v>1</v>
      </c>
      <c r="D51" s="48">
        <v>2</v>
      </c>
      <c r="E51" s="48">
        <v>3</v>
      </c>
      <c r="F51" s="48">
        <v>4</v>
      </c>
      <c r="G51" s="48">
        <v>5</v>
      </c>
      <c r="H51" s="48">
        <v>6</v>
      </c>
      <c r="I51" s="48">
        <v>7</v>
      </c>
      <c r="J51" s="48">
        <v>8</v>
      </c>
      <c r="K51" s="48">
        <v>9</v>
      </c>
      <c r="L51" s="48">
        <v>10</v>
      </c>
      <c r="M51" s="156"/>
      <c r="O51" s="31"/>
    </row>
    <row r="52" spans="1:15">
      <c r="A52" s="33">
        <v>1</v>
      </c>
      <c r="B52" s="40" t="s">
        <v>113</v>
      </c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42" t="e">
        <f t="shared" ref="M52:M58" si="56">AVERAGE(C52:L52)</f>
        <v>#DIV/0!</v>
      </c>
      <c r="O52" s="31"/>
    </row>
    <row r="53" spans="1:15">
      <c r="A53" s="33">
        <v>2</v>
      </c>
      <c r="B53" s="40" t="s">
        <v>114</v>
      </c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42" t="e">
        <f t="shared" si="56"/>
        <v>#DIV/0!</v>
      </c>
      <c r="O53" s="31"/>
    </row>
    <row r="54" spans="1:15">
      <c r="A54" s="33">
        <v>3</v>
      </c>
      <c r="B54" s="40" t="s">
        <v>115</v>
      </c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42" t="e">
        <f t="shared" si="56"/>
        <v>#DIV/0!</v>
      </c>
      <c r="O54" s="31"/>
    </row>
    <row r="55" spans="1:15" ht="27.6">
      <c r="A55" s="33">
        <v>4</v>
      </c>
      <c r="B55" s="40" t="s">
        <v>116</v>
      </c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42" t="e">
        <f t="shared" si="56"/>
        <v>#DIV/0!</v>
      </c>
      <c r="O55" s="31"/>
    </row>
    <row r="56" spans="1:15" ht="27.6">
      <c r="A56" s="33">
        <v>5</v>
      </c>
      <c r="B56" s="40" t="s">
        <v>117</v>
      </c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42" t="e">
        <f t="shared" si="56"/>
        <v>#DIV/0!</v>
      </c>
      <c r="O56" s="31"/>
    </row>
    <row r="57" spans="1:15" ht="41.4">
      <c r="A57" s="33">
        <v>6</v>
      </c>
      <c r="B57" s="40" t="s">
        <v>118</v>
      </c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42" t="e">
        <f t="shared" si="56"/>
        <v>#DIV/0!</v>
      </c>
      <c r="O57" s="31"/>
    </row>
    <row r="58" spans="1:15">
      <c r="A58" s="43"/>
      <c r="B58" s="46" t="s">
        <v>23</v>
      </c>
      <c r="C58" s="42" t="e">
        <f>AVERAGE(C52:C57)</f>
        <v>#DIV/0!</v>
      </c>
      <c r="D58" s="42" t="e">
        <f t="shared" ref="D58" si="57">AVERAGE(D52:D57)</f>
        <v>#DIV/0!</v>
      </c>
      <c r="E58" s="42" t="e">
        <f t="shared" ref="E58" si="58">AVERAGE(E52:E57)</f>
        <v>#DIV/0!</v>
      </c>
      <c r="F58" s="42" t="e">
        <f t="shared" ref="F58" si="59">AVERAGE(F52:F57)</f>
        <v>#DIV/0!</v>
      </c>
      <c r="G58" s="42" t="e">
        <f t="shared" ref="G58" si="60">AVERAGE(G52:G57)</f>
        <v>#DIV/0!</v>
      </c>
      <c r="H58" s="42" t="e">
        <f t="shared" ref="H58" si="61">AVERAGE(H52:H57)</f>
        <v>#DIV/0!</v>
      </c>
      <c r="I58" s="42" t="e">
        <f t="shared" ref="I58" si="62">AVERAGE(I52:I57)</f>
        <v>#DIV/0!</v>
      </c>
      <c r="J58" s="42" t="e">
        <f t="shared" ref="J58" si="63">AVERAGE(J52:J57)</f>
        <v>#DIV/0!</v>
      </c>
      <c r="K58" s="42" t="e">
        <f t="shared" ref="K58" si="64">AVERAGE(K52:K57)</f>
        <v>#DIV/0!</v>
      </c>
      <c r="L58" s="42" t="e">
        <f t="shared" ref="L58" si="65">AVERAGE(L52:L57)</f>
        <v>#DIV/0!</v>
      </c>
      <c r="M58" s="38" t="e">
        <f t="shared" si="56"/>
        <v>#DIV/0!</v>
      </c>
      <c r="O58" s="31"/>
    </row>
    <row r="59" spans="1:15">
      <c r="A59" s="31"/>
      <c r="B59" s="4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</row>
    <row r="60" spans="1:15" s="30" customFormat="1" ht="25.5" customHeight="1">
      <c r="A60" s="157"/>
      <c r="B60" s="157" t="s">
        <v>96</v>
      </c>
      <c r="C60" s="157" t="s">
        <v>102</v>
      </c>
      <c r="D60" s="157"/>
      <c r="E60" s="157"/>
      <c r="F60" s="157"/>
      <c r="G60" s="157"/>
      <c r="H60" s="158" t="s">
        <v>104</v>
      </c>
      <c r="I60" s="158" t="s">
        <v>103</v>
      </c>
      <c r="J60" s="159" t="s">
        <v>105</v>
      </c>
      <c r="K60" s="159"/>
      <c r="L60" s="159"/>
      <c r="M60" s="159"/>
      <c r="N60" s="159"/>
    </row>
    <row r="61" spans="1:15" s="30" customFormat="1" ht="13.8">
      <c r="A61" s="157"/>
      <c r="B61" s="157"/>
      <c r="C61" s="47">
        <v>1</v>
      </c>
      <c r="D61" s="47">
        <v>2</v>
      </c>
      <c r="E61" s="47">
        <v>3</v>
      </c>
      <c r="F61" s="47">
        <v>4</v>
      </c>
      <c r="G61" s="47">
        <v>5</v>
      </c>
      <c r="H61" s="158"/>
      <c r="I61" s="158"/>
      <c r="J61" s="49">
        <v>1</v>
      </c>
      <c r="K61" s="49">
        <v>2</v>
      </c>
      <c r="L61" s="49">
        <v>3</v>
      </c>
      <c r="M61" s="49">
        <v>4</v>
      </c>
      <c r="N61" s="49">
        <v>5</v>
      </c>
    </row>
    <row r="62" spans="1:15" s="30" customFormat="1" ht="13.8">
      <c r="A62" s="33">
        <f>+A52</f>
        <v>1</v>
      </c>
      <c r="B62" s="40" t="str">
        <f>+B52</f>
        <v>Рециклажа и смањење отпада</v>
      </c>
      <c r="C62" s="51">
        <f t="shared" ref="C62:C67" si="66">COUNTIF(C52:L52,"=1")</f>
        <v>0</v>
      </c>
      <c r="D62" s="51">
        <f t="shared" ref="D62:D67" si="67">COUNTIF(C52:L52,"=2")</f>
        <v>0</v>
      </c>
      <c r="E62" s="51">
        <f t="shared" ref="E62:E67" si="68">COUNTIF(C52:L52,"=3")</f>
        <v>0</v>
      </c>
      <c r="F62" s="51">
        <f t="shared" ref="F62:F67" si="69">COUNTIF(C52:L52,"=4")</f>
        <v>0</v>
      </c>
      <c r="G62" s="51">
        <f t="shared" ref="G62:G67" si="70">COUNTIF(C52:L52,"=5")</f>
        <v>0</v>
      </c>
      <c r="H62" s="52">
        <f t="shared" ref="H62:H67" si="71">SUM(C62:G62)</f>
        <v>0</v>
      </c>
      <c r="I62" s="53" t="e">
        <f>(1*C62+2*D62+3*E62+4*F62+5*G62)/H62</f>
        <v>#DIV/0!</v>
      </c>
      <c r="J62" s="50" t="e">
        <f t="shared" ref="J62:J67" si="72">+C62/H62</f>
        <v>#DIV/0!</v>
      </c>
      <c r="K62" s="50" t="e">
        <f t="shared" ref="K62:K67" si="73">+D62/H62</f>
        <v>#DIV/0!</v>
      </c>
      <c r="L62" s="50" t="e">
        <f t="shared" ref="L62:L67" si="74">+E62/H62</f>
        <v>#DIV/0!</v>
      </c>
      <c r="M62" s="50" t="e">
        <f t="shared" ref="M62:M67" si="75">+F62/H62</f>
        <v>#DIV/0!</v>
      </c>
      <c r="N62" s="50" t="e">
        <f t="shared" ref="N62:N67" si="76">+G62/H62</f>
        <v>#DIV/0!</v>
      </c>
    </row>
    <row r="63" spans="1:15" s="30" customFormat="1" ht="13.8">
      <c r="A63" s="33">
        <f t="shared" ref="A63:B63" si="77">+A53</f>
        <v>2</v>
      </c>
      <c r="B63" s="40" t="str">
        <f t="shared" si="77"/>
        <v>Очување енергије и воде</v>
      </c>
      <c r="C63" s="51">
        <f t="shared" si="66"/>
        <v>0</v>
      </c>
      <c r="D63" s="51">
        <f t="shared" si="67"/>
        <v>0</v>
      </c>
      <c r="E63" s="51">
        <f t="shared" si="68"/>
        <v>0</v>
      </c>
      <c r="F63" s="51">
        <f t="shared" si="69"/>
        <v>0</v>
      </c>
      <c r="G63" s="51">
        <f t="shared" si="70"/>
        <v>0</v>
      </c>
      <c r="H63" s="52">
        <f t="shared" si="71"/>
        <v>0</v>
      </c>
      <c r="I63" s="53" t="e">
        <f t="shared" ref="I63:I67" si="78">(1*C63+2*D63+3*E63+4*F63+5*G63)/H63</f>
        <v>#DIV/0!</v>
      </c>
      <c r="J63" s="50" t="e">
        <f t="shared" si="72"/>
        <v>#DIV/0!</v>
      </c>
      <c r="K63" s="50" t="e">
        <f t="shared" si="73"/>
        <v>#DIV/0!</v>
      </c>
      <c r="L63" s="50" t="e">
        <f t="shared" si="74"/>
        <v>#DIV/0!</v>
      </c>
      <c r="M63" s="50" t="e">
        <f t="shared" si="75"/>
        <v>#DIV/0!</v>
      </c>
      <c r="N63" s="50" t="e">
        <f t="shared" si="76"/>
        <v>#DIV/0!</v>
      </c>
    </row>
    <row r="64" spans="1:15" s="30" customFormat="1" ht="13.8">
      <c r="A64" s="33">
        <f t="shared" ref="A64:B64" si="79">+A54</f>
        <v>3</v>
      </c>
      <c r="B64" s="40" t="str">
        <f t="shared" si="79"/>
        <v>Спречавање загађења</v>
      </c>
      <c r="C64" s="51">
        <f t="shared" si="66"/>
        <v>0</v>
      </c>
      <c r="D64" s="51">
        <f t="shared" si="67"/>
        <v>0</v>
      </c>
      <c r="E64" s="51">
        <f t="shared" si="68"/>
        <v>0</v>
      </c>
      <c r="F64" s="51">
        <f t="shared" si="69"/>
        <v>0</v>
      </c>
      <c r="G64" s="51">
        <f t="shared" si="70"/>
        <v>0</v>
      </c>
      <c r="H64" s="52">
        <f t="shared" si="71"/>
        <v>0</v>
      </c>
      <c r="I64" s="53" t="e">
        <f t="shared" si="78"/>
        <v>#DIV/0!</v>
      </c>
      <c r="J64" s="50" t="e">
        <f t="shared" si="72"/>
        <v>#DIV/0!</v>
      </c>
      <c r="K64" s="50" t="e">
        <f t="shared" si="73"/>
        <v>#DIV/0!</v>
      </c>
      <c r="L64" s="50" t="e">
        <f t="shared" si="74"/>
        <v>#DIV/0!</v>
      </c>
      <c r="M64" s="50" t="e">
        <f t="shared" si="75"/>
        <v>#DIV/0!</v>
      </c>
      <c r="N64" s="50" t="e">
        <f t="shared" si="76"/>
        <v>#DIV/0!</v>
      </c>
    </row>
    <row r="65" spans="1:15" s="30" customFormat="1" ht="27.6">
      <c r="A65" s="33">
        <f t="shared" ref="A65:B65" si="80">+A55</f>
        <v>4</v>
      </c>
      <c r="B65" s="40" t="str">
        <f t="shared" si="80"/>
        <v>Зелена дистрибуција (паковање и одрживи транспорт)</v>
      </c>
      <c r="C65" s="51">
        <f t="shared" si="66"/>
        <v>0</v>
      </c>
      <c r="D65" s="51">
        <f t="shared" si="67"/>
        <v>0</v>
      </c>
      <c r="E65" s="51">
        <f t="shared" si="68"/>
        <v>0</v>
      </c>
      <c r="F65" s="51">
        <f t="shared" si="69"/>
        <v>0</v>
      </c>
      <c r="G65" s="51">
        <f t="shared" si="70"/>
        <v>0</v>
      </c>
      <c r="H65" s="52">
        <f t="shared" si="71"/>
        <v>0</v>
      </c>
      <c r="I65" s="53" t="e">
        <f t="shared" si="78"/>
        <v>#DIV/0!</v>
      </c>
      <c r="J65" s="50" t="e">
        <f t="shared" si="72"/>
        <v>#DIV/0!</v>
      </c>
      <c r="K65" s="50" t="e">
        <f t="shared" si="73"/>
        <v>#DIV/0!</v>
      </c>
      <c r="L65" s="50" t="e">
        <f t="shared" si="74"/>
        <v>#DIV/0!</v>
      </c>
      <c r="M65" s="50" t="e">
        <f t="shared" si="75"/>
        <v>#DIV/0!</v>
      </c>
      <c r="N65" s="50" t="e">
        <f t="shared" si="76"/>
        <v>#DIV/0!</v>
      </c>
    </row>
    <row r="66" spans="1:15" s="30" customFormat="1" ht="27.6">
      <c r="A66" s="33">
        <f t="shared" ref="A66:B66" si="81">+A56</f>
        <v>5</v>
      </c>
      <c r="B66" s="40" t="str">
        <f t="shared" si="81"/>
        <v>Зелене набавке и зелени финансијски инструменти</v>
      </c>
      <c r="C66" s="51">
        <f t="shared" si="66"/>
        <v>0</v>
      </c>
      <c r="D66" s="51">
        <f t="shared" si="67"/>
        <v>0</v>
      </c>
      <c r="E66" s="51">
        <f t="shared" si="68"/>
        <v>0</v>
      </c>
      <c r="F66" s="51">
        <f t="shared" si="69"/>
        <v>0</v>
      </c>
      <c r="G66" s="51">
        <f t="shared" si="70"/>
        <v>0</v>
      </c>
      <c r="H66" s="52">
        <f t="shared" si="71"/>
        <v>0</v>
      </c>
      <c r="I66" s="53" t="e">
        <f t="shared" si="78"/>
        <v>#DIV/0!</v>
      </c>
      <c r="J66" s="50" t="e">
        <f t="shared" si="72"/>
        <v>#DIV/0!</v>
      </c>
      <c r="K66" s="50" t="e">
        <f t="shared" si="73"/>
        <v>#DIV/0!</v>
      </c>
      <c r="L66" s="50" t="e">
        <f t="shared" si="74"/>
        <v>#DIV/0!</v>
      </c>
      <c r="M66" s="50" t="e">
        <f t="shared" si="75"/>
        <v>#DIV/0!</v>
      </c>
      <c r="N66" s="50" t="e">
        <f t="shared" si="76"/>
        <v>#DIV/0!</v>
      </c>
    </row>
    <row r="67" spans="1:15" s="30" customFormat="1" ht="41.4">
      <c r="A67" s="33">
        <f t="shared" ref="A67:B67" si="82">+A57</f>
        <v>6</v>
      </c>
      <c r="B67" s="40" t="str">
        <f t="shared" si="82"/>
        <v>Бизнис Плану/ Стратегије за озелењавање пословања привредног субјект</v>
      </c>
      <c r="C67" s="51">
        <f t="shared" si="66"/>
        <v>0</v>
      </c>
      <c r="D67" s="51">
        <f t="shared" si="67"/>
        <v>0</v>
      </c>
      <c r="E67" s="51">
        <f t="shared" si="68"/>
        <v>0</v>
      </c>
      <c r="F67" s="51">
        <f t="shared" si="69"/>
        <v>0</v>
      </c>
      <c r="G67" s="51">
        <f t="shared" si="70"/>
        <v>0</v>
      </c>
      <c r="H67" s="52">
        <f t="shared" si="71"/>
        <v>0</v>
      </c>
      <c r="I67" s="53" t="e">
        <f t="shared" si="78"/>
        <v>#DIV/0!</v>
      </c>
      <c r="J67" s="50" t="e">
        <f t="shared" si="72"/>
        <v>#DIV/0!</v>
      </c>
      <c r="K67" s="50" t="e">
        <f t="shared" si="73"/>
        <v>#DIV/0!</v>
      </c>
      <c r="L67" s="50" t="e">
        <f t="shared" si="74"/>
        <v>#DIV/0!</v>
      </c>
      <c r="M67" s="50" t="e">
        <f t="shared" si="75"/>
        <v>#DIV/0!</v>
      </c>
      <c r="N67" s="50" t="e">
        <f t="shared" si="76"/>
        <v>#DIV/0!</v>
      </c>
    </row>
    <row r="68" spans="1:15" s="30" customFormat="1" ht="13.8">
      <c r="A68" s="34"/>
      <c r="B68" s="35"/>
      <c r="C68" s="36">
        <f>AVERAGE(C62:C67)</f>
        <v>0</v>
      </c>
      <c r="D68" s="36">
        <f t="shared" ref="D68" si="83">AVERAGE(D62:D67)</f>
        <v>0</v>
      </c>
      <c r="E68" s="36">
        <f t="shared" ref="E68" si="84">AVERAGE(E62:E67)</f>
        <v>0</v>
      </c>
      <c r="F68" s="36">
        <f t="shared" ref="F68" si="85">AVERAGE(F62:F67)</f>
        <v>0</v>
      </c>
      <c r="G68" s="36">
        <f t="shared" ref="G68" si="86">AVERAGE(G62:G67)</f>
        <v>0</v>
      </c>
      <c r="H68" s="37">
        <f>SUM(C68:G68)</f>
        <v>0</v>
      </c>
      <c r="I68" s="38" t="e">
        <f>(1*C68+2*D68+3*E68+4*F68+5*G68)/H68</f>
        <v>#DIV/0!</v>
      </c>
      <c r="J68" s="39" t="e">
        <f>AVERAGE(J62:J67)</f>
        <v>#DIV/0!</v>
      </c>
      <c r="K68" s="39" t="e">
        <f t="shared" ref="K68" si="87">AVERAGE(K62:K67)</f>
        <v>#DIV/0!</v>
      </c>
      <c r="L68" s="39" t="e">
        <f t="shared" ref="L68" si="88">AVERAGE(L62:L67)</f>
        <v>#DIV/0!</v>
      </c>
      <c r="M68" s="39" t="e">
        <f t="shared" ref="M68" si="89">AVERAGE(M62:M67)</f>
        <v>#DIV/0!</v>
      </c>
      <c r="N68" s="39" t="e">
        <f t="shared" ref="N68" si="90">AVERAGE(N62:N67)</f>
        <v>#DIV/0!</v>
      </c>
    </row>
    <row r="69" spans="1:15">
      <c r="A69" s="31"/>
      <c r="B69" s="4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</row>
    <row r="70" spans="1:15">
      <c r="A70" s="31"/>
      <c r="B70" s="4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</row>
    <row r="71" spans="1:15">
      <c r="A71" s="31"/>
      <c r="B71" s="4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</row>
    <row r="72" spans="1:15">
      <c r="A72" s="31"/>
      <c r="B72" s="4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</row>
    <row r="73" spans="1:15">
      <c r="A73" s="32" t="s">
        <v>2</v>
      </c>
      <c r="B73" s="45" t="s">
        <v>120</v>
      </c>
      <c r="C73" s="32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</row>
    <row r="74" spans="1:15">
      <c r="A74" s="155"/>
      <c r="B74" s="155" t="s">
        <v>97</v>
      </c>
      <c r="C74" s="156" t="s">
        <v>43</v>
      </c>
      <c r="D74" s="156"/>
      <c r="E74" s="156"/>
      <c r="F74" s="156"/>
      <c r="G74" s="156"/>
      <c r="H74" s="156"/>
      <c r="I74" s="156"/>
      <c r="J74" s="156"/>
      <c r="K74" s="156"/>
      <c r="L74" s="156"/>
      <c r="M74" s="156" t="s">
        <v>49</v>
      </c>
      <c r="N74" s="31"/>
      <c r="O74" s="31"/>
    </row>
    <row r="75" spans="1:15" ht="13.8" customHeight="1">
      <c r="A75" s="155"/>
      <c r="B75" s="155"/>
      <c r="C75" s="48">
        <v>1</v>
      </c>
      <c r="D75" s="48">
        <v>2</v>
      </c>
      <c r="E75" s="48">
        <v>3</v>
      </c>
      <c r="F75" s="48">
        <v>4</v>
      </c>
      <c r="G75" s="48">
        <v>5</v>
      </c>
      <c r="H75" s="48">
        <v>6</v>
      </c>
      <c r="I75" s="48">
        <v>7</v>
      </c>
      <c r="J75" s="48">
        <v>8</v>
      </c>
      <c r="K75" s="48">
        <v>9</v>
      </c>
      <c r="L75" s="48">
        <v>10</v>
      </c>
      <c r="M75" s="156"/>
      <c r="O75" s="31"/>
    </row>
    <row r="76" spans="1:15">
      <c r="A76" s="33">
        <v>1</v>
      </c>
      <c r="B76" s="40" t="s">
        <v>113</v>
      </c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42" t="e">
        <f t="shared" ref="M76:M82" si="91">AVERAGE(C76:L76)</f>
        <v>#DIV/0!</v>
      </c>
      <c r="O76" s="31"/>
    </row>
    <row r="77" spans="1:15">
      <c r="A77" s="33">
        <v>2</v>
      </c>
      <c r="B77" s="40" t="s">
        <v>114</v>
      </c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42" t="e">
        <f t="shared" si="91"/>
        <v>#DIV/0!</v>
      </c>
      <c r="O77" s="31"/>
    </row>
    <row r="78" spans="1:15">
      <c r="A78" s="33">
        <v>3</v>
      </c>
      <c r="B78" s="40" t="s">
        <v>115</v>
      </c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42" t="e">
        <f t="shared" si="91"/>
        <v>#DIV/0!</v>
      </c>
      <c r="O78" s="31"/>
    </row>
    <row r="79" spans="1:15" ht="27.6">
      <c r="A79" s="33">
        <v>4</v>
      </c>
      <c r="B79" s="40" t="s">
        <v>116</v>
      </c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42" t="e">
        <f t="shared" si="91"/>
        <v>#DIV/0!</v>
      </c>
      <c r="O79" s="31"/>
    </row>
    <row r="80" spans="1:15" ht="27.6">
      <c r="A80" s="33">
        <v>5</v>
      </c>
      <c r="B80" s="40" t="s">
        <v>117</v>
      </c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42" t="e">
        <f t="shared" si="91"/>
        <v>#DIV/0!</v>
      </c>
      <c r="O80" s="31"/>
    </row>
    <row r="81" spans="1:15" ht="41.4">
      <c r="A81" s="33">
        <v>6</v>
      </c>
      <c r="B81" s="40" t="s">
        <v>118</v>
      </c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42" t="e">
        <f t="shared" si="91"/>
        <v>#DIV/0!</v>
      </c>
      <c r="O81" s="31"/>
    </row>
    <row r="82" spans="1:15">
      <c r="A82" s="43"/>
      <c r="B82" s="46" t="s">
        <v>23</v>
      </c>
      <c r="C82" s="42" t="e">
        <f>AVERAGE(C76:C81)</f>
        <v>#DIV/0!</v>
      </c>
      <c r="D82" s="42" t="e">
        <f t="shared" ref="D82" si="92">AVERAGE(D76:D81)</f>
        <v>#DIV/0!</v>
      </c>
      <c r="E82" s="42" t="e">
        <f t="shared" ref="E82" si="93">AVERAGE(E76:E81)</f>
        <v>#DIV/0!</v>
      </c>
      <c r="F82" s="42" t="e">
        <f t="shared" ref="F82" si="94">AVERAGE(F76:F81)</f>
        <v>#DIV/0!</v>
      </c>
      <c r="G82" s="42" t="e">
        <f t="shared" ref="G82" si="95">AVERAGE(G76:G81)</f>
        <v>#DIV/0!</v>
      </c>
      <c r="H82" s="42" t="e">
        <f t="shared" ref="H82" si="96">AVERAGE(H76:H81)</f>
        <v>#DIV/0!</v>
      </c>
      <c r="I82" s="42" t="e">
        <f t="shared" ref="I82" si="97">AVERAGE(I76:I81)</f>
        <v>#DIV/0!</v>
      </c>
      <c r="J82" s="42" t="e">
        <f t="shared" ref="J82" si="98">AVERAGE(J76:J81)</f>
        <v>#DIV/0!</v>
      </c>
      <c r="K82" s="42" t="e">
        <f t="shared" ref="K82" si="99">AVERAGE(K76:K81)</f>
        <v>#DIV/0!</v>
      </c>
      <c r="L82" s="42" t="e">
        <f t="shared" ref="L82" si="100">AVERAGE(L76:L81)</f>
        <v>#DIV/0!</v>
      </c>
      <c r="M82" s="38" t="e">
        <f t="shared" si="91"/>
        <v>#DIV/0!</v>
      </c>
      <c r="O82" s="31"/>
    </row>
    <row r="83" spans="1:15" ht="5.4" customHeight="1">
      <c r="A83" s="31"/>
      <c r="B83" s="4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</row>
    <row r="84" spans="1:15" s="30" customFormat="1" ht="25.5" customHeight="1">
      <c r="A84" s="157"/>
      <c r="B84" s="157" t="s">
        <v>96</v>
      </c>
      <c r="C84" s="157" t="s">
        <v>102</v>
      </c>
      <c r="D84" s="157"/>
      <c r="E84" s="157"/>
      <c r="F84" s="157"/>
      <c r="G84" s="157"/>
      <c r="H84" s="158" t="s">
        <v>104</v>
      </c>
      <c r="I84" s="158" t="s">
        <v>103</v>
      </c>
      <c r="J84" s="159" t="s">
        <v>105</v>
      </c>
      <c r="K84" s="159"/>
      <c r="L84" s="159"/>
      <c r="M84" s="159"/>
      <c r="N84" s="159"/>
    </row>
    <row r="85" spans="1:15" s="30" customFormat="1" ht="13.8">
      <c r="A85" s="157"/>
      <c r="B85" s="157"/>
      <c r="C85" s="47">
        <v>1</v>
      </c>
      <c r="D85" s="47">
        <v>2</v>
      </c>
      <c r="E85" s="47">
        <v>3</v>
      </c>
      <c r="F85" s="47">
        <v>4</v>
      </c>
      <c r="G85" s="47">
        <v>5</v>
      </c>
      <c r="H85" s="158"/>
      <c r="I85" s="158"/>
      <c r="J85" s="49">
        <v>1</v>
      </c>
      <c r="K85" s="49">
        <v>2</v>
      </c>
      <c r="L85" s="49">
        <v>3</v>
      </c>
      <c r="M85" s="49">
        <v>4</v>
      </c>
      <c r="N85" s="49">
        <v>5</v>
      </c>
    </row>
    <row r="86" spans="1:15" s="30" customFormat="1" ht="13.8">
      <c r="A86" s="33">
        <f>+A76</f>
        <v>1</v>
      </c>
      <c r="B86" s="40" t="str">
        <f>+B76</f>
        <v>Рециклажа и смањење отпада</v>
      </c>
      <c r="C86" s="51">
        <f t="shared" ref="C86:C91" si="101">COUNTIF(C76:L76,"=1")</f>
        <v>0</v>
      </c>
      <c r="D86" s="51">
        <f t="shared" ref="D86:D91" si="102">COUNTIF(C76:L76,"=2")</f>
        <v>0</v>
      </c>
      <c r="E86" s="51">
        <f t="shared" ref="E86:E91" si="103">COUNTIF(C76:L76,"=3")</f>
        <v>0</v>
      </c>
      <c r="F86" s="51">
        <f t="shared" ref="F86:F91" si="104">COUNTIF(C76:L76,"=4")</f>
        <v>0</v>
      </c>
      <c r="G86" s="51">
        <f t="shared" ref="G86:G91" si="105">COUNTIF(C76:L76,"=5")</f>
        <v>0</v>
      </c>
      <c r="H86" s="52">
        <f t="shared" ref="H86:H91" si="106">SUM(C86:G86)</f>
        <v>0</v>
      </c>
      <c r="I86" s="53" t="e">
        <f>(1*C86+2*D86+3*E86+4*F86+5*G86)/H86</f>
        <v>#DIV/0!</v>
      </c>
      <c r="J86" s="50" t="e">
        <f t="shared" ref="J86:J91" si="107">+C86/H86</f>
        <v>#DIV/0!</v>
      </c>
      <c r="K86" s="50" t="e">
        <f t="shared" ref="K86:K91" si="108">+D86/H86</f>
        <v>#DIV/0!</v>
      </c>
      <c r="L86" s="50" t="e">
        <f t="shared" ref="L86:L91" si="109">+E86/H86</f>
        <v>#DIV/0!</v>
      </c>
      <c r="M86" s="50" t="e">
        <f t="shared" ref="M86:M91" si="110">+F86/H86</f>
        <v>#DIV/0!</v>
      </c>
      <c r="N86" s="50" t="e">
        <f t="shared" ref="N86:N91" si="111">+G86/H86</f>
        <v>#DIV/0!</v>
      </c>
    </row>
    <row r="87" spans="1:15" s="30" customFormat="1" ht="13.8">
      <c r="A87" s="33">
        <f t="shared" ref="A87:B87" si="112">+A77</f>
        <v>2</v>
      </c>
      <c r="B87" s="40" t="str">
        <f t="shared" si="112"/>
        <v>Очување енергије и воде</v>
      </c>
      <c r="C87" s="51">
        <f t="shared" si="101"/>
        <v>0</v>
      </c>
      <c r="D87" s="51">
        <f t="shared" si="102"/>
        <v>0</v>
      </c>
      <c r="E87" s="51">
        <f t="shared" si="103"/>
        <v>0</v>
      </c>
      <c r="F87" s="51">
        <f t="shared" si="104"/>
        <v>0</v>
      </c>
      <c r="G87" s="51">
        <f t="shared" si="105"/>
        <v>0</v>
      </c>
      <c r="H87" s="52">
        <f t="shared" si="106"/>
        <v>0</v>
      </c>
      <c r="I87" s="53" t="e">
        <f t="shared" ref="I87:I91" si="113">(1*C87+2*D87+3*E87+4*F87+5*G87)/H87</f>
        <v>#DIV/0!</v>
      </c>
      <c r="J87" s="50" t="e">
        <f t="shared" si="107"/>
        <v>#DIV/0!</v>
      </c>
      <c r="K87" s="50" t="e">
        <f t="shared" si="108"/>
        <v>#DIV/0!</v>
      </c>
      <c r="L87" s="50" t="e">
        <f t="shared" si="109"/>
        <v>#DIV/0!</v>
      </c>
      <c r="M87" s="50" t="e">
        <f t="shared" si="110"/>
        <v>#DIV/0!</v>
      </c>
      <c r="N87" s="50" t="e">
        <f t="shared" si="111"/>
        <v>#DIV/0!</v>
      </c>
    </row>
    <row r="88" spans="1:15" s="30" customFormat="1" ht="13.8">
      <c r="A88" s="33">
        <f t="shared" ref="A88:B88" si="114">+A78</f>
        <v>3</v>
      </c>
      <c r="B88" s="40" t="str">
        <f t="shared" si="114"/>
        <v>Спречавање загађења</v>
      </c>
      <c r="C88" s="51">
        <f t="shared" si="101"/>
        <v>0</v>
      </c>
      <c r="D88" s="51">
        <f t="shared" si="102"/>
        <v>0</v>
      </c>
      <c r="E88" s="51">
        <f t="shared" si="103"/>
        <v>0</v>
      </c>
      <c r="F88" s="51">
        <f t="shared" si="104"/>
        <v>0</v>
      </c>
      <c r="G88" s="51">
        <f t="shared" si="105"/>
        <v>0</v>
      </c>
      <c r="H88" s="52">
        <f t="shared" si="106"/>
        <v>0</v>
      </c>
      <c r="I88" s="53" t="e">
        <f t="shared" si="113"/>
        <v>#DIV/0!</v>
      </c>
      <c r="J88" s="50" t="e">
        <f t="shared" si="107"/>
        <v>#DIV/0!</v>
      </c>
      <c r="K88" s="50" t="e">
        <f t="shared" si="108"/>
        <v>#DIV/0!</v>
      </c>
      <c r="L88" s="50" t="e">
        <f t="shared" si="109"/>
        <v>#DIV/0!</v>
      </c>
      <c r="M88" s="50" t="e">
        <f t="shared" si="110"/>
        <v>#DIV/0!</v>
      </c>
      <c r="N88" s="50" t="e">
        <f t="shared" si="111"/>
        <v>#DIV/0!</v>
      </c>
    </row>
    <row r="89" spans="1:15" s="30" customFormat="1" ht="27.6">
      <c r="A89" s="33">
        <f t="shared" ref="A89:B89" si="115">+A79</f>
        <v>4</v>
      </c>
      <c r="B89" s="40" t="str">
        <f t="shared" si="115"/>
        <v>Зелена дистрибуција (паковање и одрживи транспорт)</v>
      </c>
      <c r="C89" s="51">
        <f t="shared" si="101"/>
        <v>0</v>
      </c>
      <c r="D89" s="51">
        <f t="shared" si="102"/>
        <v>0</v>
      </c>
      <c r="E89" s="51">
        <f t="shared" si="103"/>
        <v>0</v>
      </c>
      <c r="F89" s="51">
        <f t="shared" si="104"/>
        <v>0</v>
      </c>
      <c r="G89" s="51">
        <f t="shared" si="105"/>
        <v>0</v>
      </c>
      <c r="H89" s="52">
        <f t="shared" si="106"/>
        <v>0</v>
      </c>
      <c r="I89" s="53" t="e">
        <f t="shared" si="113"/>
        <v>#DIV/0!</v>
      </c>
      <c r="J89" s="50" t="e">
        <f t="shared" si="107"/>
        <v>#DIV/0!</v>
      </c>
      <c r="K89" s="50" t="e">
        <f t="shared" si="108"/>
        <v>#DIV/0!</v>
      </c>
      <c r="L89" s="50" t="e">
        <f t="shared" si="109"/>
        <v>#DIV/0!</v>
      </c>
      <c r="M89" s="50" t="e">
        <f t="shared" si="110"/>
        <v>#DIV/0!</v>
      </c>
      <c r="N89" s="50" t="e">
        <f t="shared" si="111"/>
        <v>#DIV/0!</v>
      </c>
    </row>
    <row r="90" spans="1:15" s="30" customFormat="1" ht="27.6">
      <c r="A90" s="33">
        <f t="shared" ref="A90:B90" si="116">+A80</f>
        <v>5</v>
      </c>
      <c r="B90" s="40" t="str">
        <f t="shared" si="116"/>
        <v>Зелене набавке и зелени финансијски инструменти</v>
      </c>
      <c r="C90" s="51">
        <f t="shared" si="101"/>
        <v>0</v>
      </c>
      <c r="D90" s="51">
        <f t="shared" si="102"/>
        <v>0</v>
      </c>
      <c r="E90" s="51">
        <f t="shared" si="103"/>
        <v>0</v>
      </c>
      <c r="F90" s="51">
        <f t="shared" si="104"/>
        <v>0</v>
      </c>
      <c r="G90" s="51">
        <f t="shared" si="105"/>
        <v>0</v>
      </c>
      <c r="H90" s="52">
        <f t="shared" si="106"/>
        <v>0</v>
      </c>
      <c r="I90" s="53" t="e">
        <f t="shared" si="113"/>
        <v>#DIV/0!</v>
      </c>
      <c r="J90" s="50" t="e">
        <f t="shared" si="107"/>
        <v>#DIV/0!</v>
      </c>
      <c r="K90" s="50" t="e">
        <f t="shared" si="108"/>
        <v>#DIV/0!</v>
      </c>
      <c r="L90" s="50" t="e">
        <f t="shared" si="109"/>
        <v>#DIV/0!</v>
      </c>
      <c r="M90" s="50" t="e">
        <f t="shared" si="110"/>
        <v>#DIV/0!</v>
      </c>
      <c r="N90" s="50" t="e">
        <f t="shared" si="111"/>
        <v>#DIV/0!</v>
      </c>
    </row>
    <row r="91" spans="1:15" s="30" customFormat="1" ht="41.4">
      <c r="A91" s="33">
        <f t="shared" ref="A91:B91" si="117">+A81</f>
        <v>6</v>
      </c>
      <c r="B91" s="40" t="str">
        <f t="shared" si="117"/>
        <v>Бизнис Плану/ Стратегије за озелењавање пословања привредног субјект</v>
      </c>
      <c r="C91" s="51">
        <f t="shared" si="101"/>
        <v>0</v>
      </c>
      <c r="D91" s="51">
        <f t="shared" si="102"/>
        <v>0</v>
      </c>
      <c r="E91" s="51">
        <f t="shared" si="103"/>
        <v>0</v>
      </c>
      <c r="F91" s="51">
        <f t="shared" si="104"/>
        <v>0</v>
      </c>
      <c r="G91" s="51">
        <f t="shared" si="105"/>
        <v>0</v>
      </c>
      <c r="H91" s="52">
        <f t="shared" si="106"/>
        <v>0</v>
      </c>
      <c r="I91" s="53" t="e">
        <f t="shared" si="113"/>
        <v>#DIV/0!</v>
      </c>
      <c r="J91" s="50" t="e">
        <f t="shared" si="107"/>
        <v>#DIV/0!</v>
      </c>
      <c r="K91" s="50" t="e">
        <f t="shared" si="108"/>
        <v>#DIV/0!</v>
      </c>
      <c r="L91" s="50" t="e">
        <f t="shared" si="109"/>
        <v>#DIV/0!</v>
      </c>
      <c r="M91" s="50" t="e">
        <f t="shared" si="110"/>
        <v>#DIV/0!</v>
      </c>
      <c r="N91" s="50" t="e">
        <f t="shared" si="111"/>
        <v>#DIV/0!</v>
      </c>
    </row>
    <row r="92" spans="1:15" s="30" customFormat="1" ht="13.8">
      <c r="A92" s="34"/>
      <c r="B92" s="35"/>
      <c r="C92" s="36">
        <f>AVERAGE(C86:C91)</f>
        <v>0</v>
      </c>
      <c r="D92" s="36">
        <f t="shared" ref="D92" si="118">AVERAGE(D86:D91)</f>
        <v>0</v>
      </c>
      <c r="E92" s="36">
        <f t="shared" ref="E92" si="119">AVERAGE(E86:E91)</f>
        <v>0</v>
      </c>
      <c r="F92" s="36">
        <f t="shared" ref="F92" si="120">AVERAGE(F86:F91)</f>
        <v>0</v>
      </c>
      <c r="G92" s="36">
        <f t="shared" ref="G92" si="121">AVERAGE(G86:G91)</f>
        <v>0</v>
      </c>
      <c r="H92" s="37">
        <f>SUM(C92:G92)</f>
        <v>0</v>
      </c>
      <c r="I92" s="38" t="e">
        <f>(1*C92+2*D92+3*E92+4*F92+5*G92)/H92</f>
        <v>#DIV/0!</v>
      </c>
      <c r="J92" s="39" t="e">
        <f>AVERAGE(J86:J91)</f>
        <v>#DIV/0!</v>
      </c>
      <c r="K92" s="39" t="e">
        <f t="shared" ref="K92" si="122">AVERAGE(K86:K91)</f>
        <v>#DIV/0!</v>
      </c>
      <c r="L92" s="39" t="e">
        <f t="shared" ref="L92" si="123">AVERAGE(L86:L91)</f>
        <v>#DIV/0!</v>
      </c>
      <c r="M92" s="39" t="e">
        <f t="shared" ref="M92" si="124">AVERAGE(M86:M91)</f>
        <v>#DIV/0!</v>
      </c>
      <c r="N92" s="39" t="e">
        <f t="shared" ref="N92" si="125">AVERAGE(N86:N91)</f>
        <v>#DIV/0!</v>
      </c>
    </row>
    <row r="93" spans="1:15" ht="5.4" customHeight="1">
      <c r="A93" s="31"/>
      <c r="B93" s="44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</row>
    <row r="94" spans="1:15" ht="24">
      <c r="A94" s="61"/>
      <c r="B94" s="62" t="s">
        <v>111</v>
      </c>
      <c r="C94" s="60" t="s">
        <v>109</v>
      </c>
      <c r="D94" s="60" t="s">
        <v>110</v>
      </c>
      <c r="E94" s="60" t="s">
        <v>108</v>
      </c>
      <c r="F94"/>
      <c r="G94"/>
      <c r="H94" s="31"/>
      <c r="I94" s="31"/>
      <c r="J94" s="31"/>
      <c r="K94" s="31"/>
      <c r="L94" s="31"/>
      <c r="M94" s="31"/>
      <c r="N94" s="31"/>
      <c r="O94" s="31"/>
    </row>
    <row r="95" spans="1:15">
      <c r="A95" s="55">
        <f t="shared" ref="A95:B100" si="126">+A76</f>
        <v>1</v>
      </c>
      <c r="B95" s="54" t="str">
        <f t="shared" si="126"/>
        <v>Рециклажа и смањење отпада</v>
      </c>
      <c r="C95" s="58" t="e">
        <f t="shared" ref="C95:C100" si="127">+M7/5</f>
        <v>#DIV/0!</v>
      </c>
      <c r="D95" s="58" t="e">
        <f t="shared" ref="D95:D100" si="128">+M52/5</f>
        <v>#DIV/0!</v>
      </c>
      <c r="E95" s="59" t="e">
        <f>+D95-C95</f>
        <v>#DIV/0!</v>
      </c>
      <c r="F95"/>
      <c r="G95"/>
      <c r="H95" s="31"/>
      <c r="I95" s="31"/>
      <c r="J95" s="31"/>
      <c r="K95" s="31"/>
      <c r="L95" s="31"/>
      <c r="M95" s="31"/>
      <c r="N95" s="31"/>
      <c r="O95" s="31"/>
    </row>
    <row r="96" spans="1:15">
      <c r="A96" s="55">
        <f t="shared" si="126"/>
        <v>2</v>
      </c>
      <c r="B96" s="54" t="str">
        <f t="shared" si="126"/>
        <v>Очување енергије и воде</v>
      </c>
      <c r="C96" s="58" t="e">
        <f t="shared" si="127"/>
        <v>#DIV/0!</v>
      </c>
      <c r="D96" s="58" t="e">
        <f t="shared" si="128"/>
        <v>#DIV/0!</v>
      </c>
      <c r="E96" s="59" t="e">
        <f t="shared" ref="E96:E100" si="129">+D96-C96</f>
        <v>#DIV/0!</v>
      </c>
      <c r="F96"/>
      <c r="G96"/>
      <c r="H96" s="56"/>
      <c r="I96" s="56"/>
      <c r="J96" s="57"/>
      <c r="K96" s="31"/>
      <c r="L96" s="31"/>
      <c r="M96" s="31"/>
      <c r="N96" s="31"/>
      <c r="O96" s="31"/>
    </row>
    <row r="97" spans="1:15">
      <c r="A97" s="55">
        <f t="shared" si="126"/>
        <v>3</v>
      </c>
      <c r="B97" s="54" t="str">
        <f t="shared" si="126"/>
        <v>Спречавање загађења</v>
      </c>
      <c r="C97" s="58" t="e">
        <f t="shared" si="127"/>
        <v>#DIV/0!</v>
      </c>
      <c r="D97" s="58" t="e">
        <f t="shared" si="128"/>
        <v>#DIV/0!</v>
      </c>
      <c r="E97" s="59" t="e">
        <f t="shared" si="129"/>
        <v>#DIV/0!</v>
      </c>
      <c r="F97"/>
      <c r="G97"/>
      <c r="H97" s="56"/>
      <c r="I97" s="56"/>
      <c r="J97" s="57"/>
      <c r="K97" s="31"/>
      <c r="L97" s="31"/>
      <c r="M97" s="31"/>
      <c r="N97" s="31"/>
      <c r="O97" s="31"/>
    </row>
    <row r="98" spans="1:15" ht="27.6">
      <c r="A98" s="55">
        <f t="shared" si="126"/>
        <v>4</v>
      </c>
      <c r="B98" s="54" t="str">
        <f t="shared" si="126"/>
        <v>Зелена дистрибуција (паковање и одрживи транспорт)</v>
      </c>
      <c r="C98" s="58" t="e">
        <f t="shared" si="127"/>
        <v>#DIV/0!</v>
      </c>
      <c r="D98" s="58" t="e">
        <f t="shared" si="128"/>
        <v>#DIV/0!</v>
      </c>
      <c r="E98" s="59" t="e">
        <f t="shared" si="129"/>
        <v>#DIV/0!</v>
      </c>
      <c r="F98"/>
      <c r="G98"/>
      <c r="H98" s="56"/>
      <c r="I98" s="56"/>
      <c r="J98" s="57"/>
      <c r="K98" s="31"/>
      <c r="L98" s="31"/>
      <c r="M98" s="31"/>
      <c r="N98" s="31"/>
      <c r="O98" s="31"/>
    </row>
    <row r="99" spans="1:15" ht="27.6">
      <c r="A99" s="55">
        <f t="shared" si="126"/>
        <v>5</v>
      </c>
      <c r="B99" s="54" t="str">
        <f t="shared" si="126"/>
        <v>Зелене набавке и зелени финансијски инструменти</v>
      </c>
      <c r="C99" s="58" t="e">
        <f t="shared" si="127"/>
        <v>#DIV/0!</v>
      </c>
      <c r="D99" s="58" t="e">
        <f t="shared" si="128"/>
        <v>#DIV/0!</v>
      </c>
      <c r="E99" s="59" t="e">
        <f t="shared" si="129"/>
        <v>#DIV/0!</v>
      </c>
      <c r="F99"/>
      <c r="G99"/>
      <c r="H99" s="56"/>
      <c r="I99" s="56"/>
      <c r="J99" s="57"/>
      <c r="K99" s="31"/>
      <c r="L99" s="31"/>
      <c r="M99" s="31"/>
      <c r="N99" s="31"/>
      <c r="O99" s="31"/>
    </row>
    <row r="100" spans="1:15" ht="41.4">
      <c r="A100" s="55">
        <f t="shared" si="126"/>
        <v>6</v>
      </c>
      <c r="B100" s="54" t="str">
        <f t="shared" si="126"/>
        <v>Бизнис Плану/ Стратегије за озелењавање пословања привредног субјект</v>
      </c>
      <c r="C100" s="58" t="e">
        <f t="shared" si="127"/>
        <v>#DIV/0!</v>
      </c>
      <c r="D100" s="58" t="e">
        <f t="shared" si="128"/>
        <v>#DIV/0!</v>
      </c>
      <c r="E100" s="59" t="e">
        <f t="shared" si="129"/>
        <v>#DIV/0!</v>
      </c>
      <c r="F100"/>
      <c r="G100"/>
      <c r="H100" s="56"/>
      <c r="I100" s="56"/>
      <c r="J100" s="57"/>
      <c r="K100" s="31"/>
      <c r="L100" s="31"/>
      <c r="M100" s="31"/>
      <c r="N100" s="31"/>
      <c r="O100" s="31"/>
    </row>
    <row r="101" spans="1:15" ht="4.8" customHeight="1">
      <c r="F101"/>
      <c r="G101"/>
      <c r="H101" s="56"/>
      <c r="I101" s="56"/>
      <c r="J101" s="57"/>
      <c r="K101" s="31"/>
      <c r="L101" s="31"/>
      <c r="M101" s="31"/>
      <c r="N101" s="31"/>
      <c r="O101" s="31"/>
    </row>
    <row r="102" spans="1:15" ht="24">
      <c r="A102" s="61"/>
      <c r="B102" s="62" t="s">
        <v>107</v>
      </c>
      <c r="C102" s="60" t="s">
        <v>109</v>
      </c>
      <c r="D102" s="60" t="s">
        <v>110</v>
      </c>
      <c r="E102" s="60" t="s">
        <v>108</v>
      </c>
      <c r="F102"/>
      <c r="G102"/>
      <c r="H102" s="31"/>
      <c r="I102" s="31"/>
      <c r="J102" s="31"/>
      <c r="K102" s="31"/>
      <c r="L102" s="31"/>
      <c r="M102" s="31"/>
      <c r="N102" s="31"/>
      <c r="O102" s="31"/>
    </row>
    <row r="103" spans="1:15">
      <c r="A103" s="55">
        <f>+A76</f>
        <v>1</v>
      </c>
      <c r="B103" s="54" t="str">
        <f>+B76</f>
        <v>Рециклажа и смањење отпада</v>
      </c>
      <c r="C103" s="58" t="e">
        <f>M28/5</f>
        <v>#DIV/0!</v>
      </c>
      <c r="D103" s="58" t="e">
        <f>M76/5</f>
        <v>#DIV/0!</v>
      </c>
      <c r="E103" s="59" t="e">
        <f>+D103-C103</f>
        <v>#DIV/0!</v>
      </c>
      <c r="F103" s="31"/>
      <c r="G103" s="31"/>
      <c r="H103" s="31"/>
      <c r="I103" s="31"/>
      <c r="J103" s="31"/>
      <c r="K103" s="31"/>
      <c r="L103" s="31"/>
      <c r="M103" s="31"/>
      <c r="N103" s="31"/>
      <c r="O103" s="31"/>
    </row>
    <row r="104" spans="1:15">
      <c r="A104" s="55">
        <f t="shared" ref="A104:B104" si="130">+A77</f>
        <v>2</v>
      </c>
      <c r="B104" s="54" t="str">
        <f t="shared" si="130"/>
        <v>Очување енергије и воде</v>
      </c>
      <c r="C104" s="58" t="e">
        <f t="shared" ref="C104:C108" si="131">M29/5</f>
        <v>#DIV/0!</v>
      </c>
      <c r="D104" s="58" t="e">
        <f t="shared" ref="D104:D108" si="132">M77/5</f>
        <v>#DIV/0!</v>
      </c>
      <c r="E104" s="59" t="e">
        <f t="shared" ref="E104:E108" si="133">+D104-C104</f>
        <v>#DIV/0!</v>
      </c>
      <c r="F104" s="31"/>
      <c r="G104" s="31"/>
      <c r="H104" s="31"/>
      <c r="I104" s="31"/>
      <c r="J104" s="31"/>
      <c r="K104" s="31"/>
      <c r="L104" s="31"/>
      <c r="M104" s="31"/>
      <c r="N104" s="31"/>
      <c r="O104" s="31"/>
    </row>
    <row r="105" spans="1:15">
      <c r="A105" s="55">
        <f t="shared" ref="A105:B105" si="134">+A78</f>
        <v>3</v>
      </c>
      <c r="B105" s="54" t="str">
        <f t="shared" si="134"/>
        <v>Спречавање загађења</v>
      </c>
      <c r="C105" s="58" t="e">
        <f t="shared" si="131"/>
        <v>#DIV/0!</v>
      </c>
      <c r="D105" s="58" t="e">
        <f t="shared" si="132"/>
        <v>#DIV/0!</v>
      </c>
      <c r="E105" s="59" t="e">
        <f t="shared" si="133"/>
        <v>#DIV/0!</v>
      </c>
    </row>
    <row r="106" spans="1:15" ht="27.6">
      <c r="A106" s="55">
        <f t="shared" ref="A106:B106" si="135">+A79</f>
        <v>4</v>
      </c>
      <c r="B106" s="54" t="str">
        <f t="shared" si="135"/>
        <v>Зелена дистрибуција (паковање и одрживи транспорт)</v>
      </c>
      <c r="C106" s="58" t="e">
        <f t="shared" si="131"/>
        <v>#DIV/0!</v>
      </c>
      <c r="D106" s="58" t="e">
        <f t="shared" si="132"/>
        <v>#DIV/0!</v>
      </c>
      <c r="E106" s="59" t="e">
        <f t="shared" si="133"/>
        <v>#DIV/0!</v>
      </c>
    </row>
    <row r="107" spans="1:15" ht="27.6">
      <c r="A107" s="55">
        <f t="shared" ref="A107:B107" si="136">+A80</f>
        <v>5</v>
      </c>
      <c r="B107" s="54" t="str">
        <f t="shared" si="136"/>
        <v>Зелене набавке и зелени финансијски инструменти</v>
      </c>
      <c r="C107" s="58" t="e">
        <f t="shared" si="131"/>
        <v>#DIV/0!</v>
      </c>
      <c r="D107" s="58" t="e">
        <f t="shared" si="132"/>
        <v>#DIV/0!</v>
      </c>
      <c r="E107" s="59" t="e">
        <f t="shared" si="133"/>
        <v>#DIV/0!</v>
      </c>
    </row>
    <row r="108" spans="1:15" ht="41.4">
      <c r="A108" s="55">
        <f t="shared" ref="A108:B108" si="137">+A81</f>
        <v>6</v>
      </c>
      <c r="B108" s="54" t="str">
        <f t="shared" si="137"/>
        <v>Бизнис Плану/ Стратегије за озелењавање пословања привредног субјект</v>
      </c>
      <c r="C108" s="58" t="e">
        <f t="shared" si="131"/>
        <v>#DIV/0!</v>
      </c>
      <c r="D108" s="58" t="e">
        <f t="shared" si="132"/>
        <v>#DIV/0!</v>
      </c>
      <c r="E108" s="59" t="e">
        <f t="shared" si="133"/>
        <v>#DIV/0!</v>
      </c>
    </row>
  </sheetData>
  <mergeCells count="40">
    <mergeCell ref="C5:L5"/>
    <mergeCell ref="A26:A27"/>
    <mergeCell ref="B26:B27"/>
    <mergeCell ref="C26:L26"/>
    <mergeCell ref="A50:A51"/>
    <mergeCell ref="B50:B51"/>
    <mergeCell ref="C50:L50"/>
    <mergeCell ref="M5:M6"/>
    <mergeCell ref="J15:N15"/>
    <mergeCell ref="M26:M27"/>
    <mergeCell ref="A37:A38"/>
    <mergeCell ref="B37:B38"/>
    <mergeCell ref="C37:G37"/>
    <mergeCell ref="H37:H38"/>
    <mergeCell ref="I37:I38"/>
    <mergeCell ref="J37:N37"/>
    <mergeCell ref="A15:A16"/>
    <mergeCell ref="B15:B16"/>
    <mergeCell ref="C15:G15"/>
    <mergeCell ref="H15:H16"/>
    <mergeCell ref="I15:I16"/>
    <mergeCell ref="A5:A6"/>
    <mergeCell ref="B5:B6"/>
    <mergeCell ref="M50:M51"/>
    <mergeCell ref="A60:A61"/>
    <mergeCell ref="B60:B61"/>
    <mergeCell ref="C60:G60"/>
    <mergeCell ref="H60:H61"/>
    <mergeCell ref="I60:I61"/>
    <mergeCell ref="J60:N60"/>
    <mergeCell ref="A74:A75"/>
    <mergeCell ref="B74:B75"/>
    <mergeCell ref="C74:L74"/>
    <mergeCell ref="M74:M75"/>
    <mergeCell ref="A84:A85"/>
    <mergeCell ref="B84:B85"/>
    <mergeCell ref="C84:G84"/>
    <mergeCell ref="H84:H85"/>
    <mergeCell ref="I84:I85"/>
    <mergeCell ref="J84:N84"/>
  </mergeCells>
  <printOptions horizontalCentered="1"/>
  <pageMargins left="0.45" right="0.45" top="0.5" bottom="0.5" header="0.3" footer="0.3"/>
  <pageSetup orientation="landscape" r:id="rId1"/>
  <headerFooter>
    <oddFooter>&amp;L&amp;F&amp;RPage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</vt:lpstr>
      <vt:lpstr>B</vt:lpstr>
      <vt:lpstr>C</vt:lpstr>
      <vt:lpstr>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Goran Milenkovic</cp:lastModifiedBy>
  <cp:lastPrinted>2024-11-26T12:25:36Z</cp:lastPrinted>
  <dcterms:created xsi:type="dcterms:W3CDTF">2015-06-05T18:17:20Z</dcterms:created>
  <dcterms:modified xsi:type="dcterms:W3CDTF">2024-11-26T12:25:40Z</dcterms:modified>
</cp:coreProperties>
</file>